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35" windowWidth="16380" windowHeight="8190" activeTab="0"/>
  </bookViews>
  <sheets>
    <sheet name="Results" sheetId="1" r:id="rId1"/>
    <sheet name="Eynsham Roadrunners" sheetId="2" r:id="rId2"/>
    <sheet name="Prizes" sheetId="3" r:id="rId3"/>
    <sheet name="Records" sheetId="4" r:id="rId4"/>
  </sheets>
  <definedNames>
    <definedName name="_xlnm._FilterDatabase" localSheetId="0" hidden="1">'Results'!$A$3:$S$38</definedName>
  </definedNames>
  <calcPr fullCalcOnLoad="1"/>
</workbook>
</file>

<file path=xl/sharedStrings.xml><?xml version="1.0" encoding="utf-8"?>
<sst xmlns="http://schemas.openxmlformats.org/spreadsheetml/2006/main" count="239" uniqueCount="121">
  <si>
    <t>Name</t>
  </si>
  <si>
    <t>Total Time</t>
  </si>
  <si>
    <t>Race Number</t>
  </si>
  <si>
    <t>Club</t>
  </si>
  <si>
    <t>Run 1 in</t>
  </si>
  <si>
    <t>Bike out</t>
  </si>
  <si>
    <t>Bike in</t>
  </si>
  <si>
    <t>Run 2 out</t>
  </si>
  <si>
    <t>Finish</t>
  </si>
  <si>
    <t>T1</t>
  </si>
  <si>
    <t>Bike</t>
  </si>
  <si>
    <t>T2</t>
  </si>
  <si>
    <t>Run 2</t>
  </si>
  <si>
    <t>Oxford Tri</t>
  </si>
  <si>
    <t>Nick Sheard</t>
  </si>
  <si>
    <t>Mark Schofield</t>
  </si>
  <si>
    <t>Ben Breaker</t>
  </si>
  <si>
    <t>Graham Bridges</t>
  </si>
  <si>
    <t>Mark Tyrell</t>
  </si>
  <si>
    <t>Dan Talbot-Ponsonby</t>
  </si>
  <si>
    <t>Ben Chuilon</t>
  </si>
  <si>
    <t>Simon Walker</t>
  </si>
  <si>
    <t>Tara / Daniel</t>
  </si>
  <si>
    <t>Matthew Leach</t>
  </si>
  <si>
    <t>John Bishop</t>
  </si>
  <si>
    <t>Jacky Pinnock</t>
  </si>
  <si>
    <t>Sally / Gareth</t>
  </si>
  <si>
    <t>Steve Butler</t>
  </si>
  <si>
    <t>Improvement</t>
  </si>
  <si>
    <t>Fastest ERR Man</t>
  </si>
  <si>
    <t>Most Improved ERR Duathlete</t>
  </si>
  <si>
    <t>Fastest Man</t>
  </si>
  <si>
    <t>Ian Keeley</t>
  </si>
  <si>
    <t>Nick Maynard</t>
  </si>
  <si>
    <t>Andy Sears</t>
  </si>
  <si>
    <t>Cat</t>
  </si>
  <si>
    <t>Sarah Kerswell</t>
  </si>
  <si>
    <t>Arthur McEwan James</t>
  </si>
  <si>
    <t>OUTri</t>
  </si>
  <si>
    <t>Sam Banner</t>
  </si>
  <si>
    <t>Elaine Butler</t>
  </si>
  <si>
    <t>Tess Evans</t>
  </si>
  <si>
    <t>Martine Summers</t>
  </si>
  <si>
    <t>Joanne Humphrey</t>
  </si>
  <si>
    <t>Adrian Pinnock</t>
  </si>
  <si>
    <t>Marisa Keeley</t>
  </si>
  <si>
    <t>Jane Larbalestier</t>
  </si>
  <si>
    <t>Nigel Fisher</t>
  </si>
  <si>
    <t>Tristan Leslie</t>
  </si>
  <si>
    <t>Run 1</t>
  </si>
  <si>
    <t>Position</t>
  </si>
  <si>
    <t>Town vs Gown Men</t>
  </si>
  <si>
    <t>Town vs Gown Women</t>
  </si>
  <si>
    <t>Fastest ERR Woman</t>
  </si>
  <si>
    <t>Fastest Woman</t>
  </si>
  <si>
    <t>Lesley Parry-Jones</t>
  </si>
  <si>
    <t>F</t>
  </si>
  <si>
    <t>ERR</t>
  </si>
  <si>
    <t>Wave</t>
  </si>
  <si>
    <t>Darren Cattrell</t>
  </si>
  <si>
    <t>M</t>
  </si>
  <si>
    <t>Chris Hickman</t>
  </si>
  <si>
    <t>OxTri</t>
  </si>
  <si>
    <t>Johnny Graham</t>
  </si>
  <si>
    <t>Wylie Horn</t>
  </si>
  <si>
    <t>Lawrence Matthew</t>
  </si>
  <si>
    <t>Daniel Bigham</t>
  </si>
  <si>
    <t>AW Cycles</t>
  </si>
  <si>
    <t>David Kirk</t>
  </si>
  <si>
    <t>Zoe Levin</t>
  </si>
  <si>
    <t>Bex Oakes</t>
  </si>
  <si>
    <t>Alex Gandon</t>
  </si>
  <si>
    <t>Emma McDermott</t>
  </si>
  <si>
    <t>Andrew Lewis</t>
  </si>
  <si>
    <t>Tim Thorpe</t>
  </si>
  <si>
    <t>Andre Blincowe</t>
  </si>
  <si>
    <t>Joel Floyd</t>
  </si>
  <si>
    <t>Simon Dales</t>
  </si>
  <si>
    <t>Robert Hate</t>
  </si>
  <si>
    <t>Gaetan Staples</t>
  </si>
  <si>
    <t>Mark Bourks</t>
  </si>
  <si>
    <t>OTCC</t>
  </si>
  <si>
    <t>Keith Morgan</t>
  </si>
  <si>
    <t>Witney</t>
  </si>
  <si>
    <t>Jeff Pelling</t>
  </si>
  <si>
    <t>Malcolm Bradbrook</t>
  </si>
  <si>
    <t>Colin Day</t>
  </si>
  <si>
    <t>Nick Wenban-Smith</t>
  </si>
  <si>
    <t>David Fraser</t>
  </si>
  <si>
    <t>Ben Trevail</t>
  </si>
  <si>
    <t>Stuart McWilliam</t>
  </si>
  <si>
    <t>Nick Twist</t>
  </si>
  <si>
    <t>Paul Creasey</t>
  </si>
  <si>
    <t>Elizabeth Micklewright</t>
  </si>
  <si>
    <t>Kevin Hennessy</t>
  </si>
  <si>
    <t>Alain Torri</t>
  </si>
  <si>
    <t>Tony Whitlock</t>
  </si>
  <si>
    <t>OxTri/ERR</t>
  </si>
  <si>
    <t>Andy John</t>
  </si>
  <si>
    <t>Andy Dyson</t>
  </si>
  <si>
    <t>OUTriC</t>
  </si>
  <si>
    <t>Kate Summers</t>
  </si>
  <si>
    <t>Jon Aspinall</t>
  </si>
  <si>
    <t>Eli Ball</t>
  </si>
  <si>
    <t>Alexander Bishop</t>
  </si>
  <si>
    <t>Adam Spawl</t>
  </si>
  <si>
    <t>Timings Taken… (Real Time)</t>
  </si>
  <si>
    <t>Calculated Splits… (Wave Corrected)</t>
  </si>
  <si>
    <t xml:space="preserve">Red = Estimated </t>
  </si>
  <si>
    <t>Mark Tyrrell</t>
  </si>
  <si>
    <t>n/a</t>
  </si>
  <si>
    <t>Course Records</t>
  </si>
  <si>
    <t xml:space="preserve">Mens </t>
  </si>
  <si>
    <t>Ladies</t>
  </si>
  <si>
    <t>Err Mens</t>
  </si>
  <si>
    <t>Err Ladies</t>
  </si>
  <si>
    <t>00:49:42 (2014)</t>
  </si>
  <si>
    <t>00:01:39 (2011)</t>
  </si>
  <si>
    <t>00:54:40 (2014)</t>
  </si>
  <si>
    <t>01:05:15 (2010)</t>
  </si>
  <si>
    <t>Robert Hale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</si>
</sst>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[$-809]dd\ mmmm\ yyyy"/>
    <numFmt numFmtId="166" formatCode="0&quot;:&quot;00&quot;:&quot;00"/>
    <numFmt numFmtId="167" formatCode="0&quot;:&quot;00"/>
    <numFmt numFmtId="168" formatCode="00&quot;:&quot;00"/>
    <numFmt numFmtId="169" formatCode="0.000"/>
    <numFmt numFmtId="170" formatCode="0.0"/>
    <numFmt numFmtId="171" formatCode="h:mm:ss;@"/>
    <numFmt numFmtId="172" formatCode="hh:mm:ss;@"/>
    <numFmt numFmtId="173" formatCode="[$-F400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164" fontId="1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1" fontId="2" fillId="0" borderId="0" xfId="0" applyNumberFormat="1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21" fontId="10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71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173" fontId="1" fillId="32" borderId="10" xfId="0" applyNumberFormat="1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 horizontal="center"/>
    </xf>
    <xf numFmtId="173" fontId="1" fillId="32" borderId="10" xfId="0" applyNumberFormat="1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/>
    </xf>
    <xf numFmtId="173" fontId="6" fillId="32" borderId="10" xfId="0" applyNumberFormat="1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center"/>
    </xf>
    <xf numFmtId="21" fontId="3" fillId="32" borderId="10" xfId="0" applyNumberFormat="1" applyFont="1" applyFill="1" applyBorder="1" applyAlignment="1">
      <alignment horizontal="center"/>
    </xf>
    <xf numFmtId="21" fontId="10" fillId="32" borderId="10" xfId="0" applyNumberFormat="1" applyFont="1" applyFill="1" applyBorder="1" applyAlignment="1">
      <alignment horizontal="center"/>
    </xf>
    <xf numFmtId="21" fontId="0" fillId="32" borderId="10" xfId="0" applyNumberFormat="1" applyFill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173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1" fontId="2" fillId="0" borderId="1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56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173" fontId="5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xtri_bold" xfId="59"/>
    <cellStyle name="Percent" xfId="60"/>
    <cellStyle name="Title" xfId="61"/>
    <cellStyle name="Total" xfId="62"/>
    <cellStyle name="Warning Text" xfId="63"/>
  </cellStyles>
  <dxfs count="17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24.140625" style="23" bestFit="1" customWidth="1"/>
    <col min="2" max="2" width="9.7109375" style="15" customWidth="1"/>
    <col min="3" max="3" width="9.28125" style="15" customWidth="1"/>
    <col min="4" max="4" width="7.8515625" style="15" customWidth="1"/>
    <col min="5" max="5" width="18.140625" style="15" bestFit="1" customWidth="1"/>
    <col min="6" max="6" width="9.7109375" style="15" customWidth="1"/>
    <col min="7" max="7" width="8.421875" style="15" customWidth="1"/>
    <col min="8" max="8" width="7.421875" style="19" customWidth="1"/>
    <col min="9" max="9" width="10.28125" style="15" customWidth="1"/>
    <col min="10" max="12" width="10.28125" style="14" customWidth="1"/>
    <col min="13" max="13" width="10.28125" style="46" customWidth="1"/>
    <col min="14" max="14" width="7.57421875" style="21" customWidth="1"/>
    <col min="15" max="15" width="10.140625" style="14" customWidth="1"/>
    <col min="16" max="16" width="10.7109375" style="14" customWidth="1"/>
    <col min="17" max="19" width="10.140625" style="14" customWidth="1"/>
    <col min="20" max="16384" width="9.140625" style="14" customWidth="1"/>
  </cols>
  <sheetData>
    <row r="1" spans="10:16" ht="12.75">
      <c r="J1" s="14" t="s">
        <v>106</v>
      </c>
      <c r="P1" s="14" t="s">
        <v>107</v>
      </c>
    </row>
    <row r="3" spans="1:19" s="18" customFormat="1" ht="25.5">
      <c r="A3" s="24" t="s">
        <v>0</v>
      </c>
      <c r="B3" s="16" t="s">
        <v>50</v>
      </c>
      <c r="C3" s="16" t="s">
        <v>1</v>
      </c>
      <c r="D3" s="16" t="s">
        <v>35</v>
      </c>
      <c r="E3" s="16" t="s">
        <v>3</v>
      </c>
      <c r="F3" s="16" t="s">
        <v>2</v>
      </c>
      <c r="G3" s="16" t="s">
        <v>58</v>
      </c>
      <c r="H3" s="20"/>
      <c r="I3" s="17" t="s">
        <v>4</v>
      </c>
      <c r="J3" s="17" t="s">
        <v>5</v>
      </c>
      <c r="K3" s="17" t="s">
        <v>6</v>
      </c>
      <c r="L3" s="17" t="s">
        <v>7</v>
      </c>
      <c r="M3" s="47" t="s">
        <v>8</v>
      </c>
      <c r="N3" s="22"/>
      <c r="O3" s="17" t="s">
        <v>49</v>
      </c>
      <c r="P3" s="17" t="s">
        <v>9</v>
      </c>
      <c r="Q3" s="17" t="s">
        <v>10</v>
      </c>
      <c r="R3" s="17" t="s">
        <v>11</v>
      </c>
      <c r="S3" s="17" t="s">
        <v>12</v>
      </c>
    </row>
    <row r="4" spans="1:19" s="13" customFormat="1" ht="12.75">
      <c r="A4" s="45" t="s">
        <v>66</v>
      </c>
      <c r="B4" s="44">
        <v>1</v>
      </c>
      <c r="C4" s="60">
        <v>0.03451388888888889</v>
      </c>
      <c r="D4" s="44" t="s">
        <v>60</v>
      </c>
      <c r="E4" s="44" t="s">
        <v>67</v>
      </c>
      <c r="F4" s="44">
        <v>805</v>
      </c>
      <c r="G4" s="44">
        <v>2</v>
      </c>
      <c r="H4" s="61"/>
      <c r="I4" s="62">
        <v>0.013668981481481482</v>
      </c>
      <c r="J4" s="62">
        <v>0.013912037037037037</v>
      </c>
      <c r="K4" s="78">
        <v>0.03259259259259259</v>
      </c>
      <c r="L4" s="62">
        <v>0.03283564814814815</v>
      </c>
      <c r="M4" s="49">
        <v>0.037986111111111116</v>
      </c>
      <c r="N4" s="63"/>
      <c r="O4" s="62">
        <v>0.01019675925925926</v>
      </c>
      <c r="P4" s="62">
        <f aca="true" t="shared" si="0" ref="P4:P35">IF(J4=0,"",J4-I4)</f>
        <v>0.00024305555555555539</v>
      </c>
      <c r="Q4" s="62">
        <f aca="true" t="shared" si="1" ref="Q4:R7">IF(OR(K4=0,J4=0),"",K4-J4)</f>
        <v>0.018680555555555554</v>
      </c>
      <c r="R4" s="62">
        <f t="shared" si="1"/>
        <v>0.00024305555555555886</v>
      </c>
      <c r="S4" s="62">
        <f aca="true" t="shared" si="2" ref="S4:S35">IF(OR(M4=0,L4=0),"",M4-L4)</f>
        <v>0.005150462962962968</v>
      </c>
    </row>
    <row r="5" spans="1:19" s="13" customFormat="1" ht="12.75">
      <c r="A5" s="45" t="s">
        <v>99</v>
      </c>
      <c r="B5" s="44">
        <v>2</v>
      </c>
      <c r="C5" s="60">
        <v>0.03612268518518518</v>
      </c>
      <c r="D5" s="44" t="s">
        <v>60</v>
      </c>
      <c r="E5" s="44" t="s">
        <v>100</v>
      </c>
      <c r="F5" s="44">
        <v>831</v>
      </c>
      <c r="G5" s="44">
        <v>2</v>
      </c>
      <c r="H5" s="61"/>
      <c r="I5" s="62">
        <v>0.013854166666666666</v>
      </c>
      <c r="J5" s="62">
        <v>0.014155092592592592</v>
      </c>
      <c r="K5" s="62">
        <v>0.034305555555555554</v>
      </c>
      <c r="L5" s="62">
        <v>0.0346412037037037</v>
      </c>
      <c r="M5" s="49">
        <v>0.039594907407407405</v>
      </c>
      <c r="N5" s="63"/>
      <c r="O5" s="62">
        <v>0.010381944444444444</v>
      </c>
      <c r="P5" s="62">
        <f t="shared" si="0"/>
        <v>0.0003009259259259267</v>
      </c>
      <c r="Q5" s="62">
        <f t="shared" si="1"/>
        <v>0.02015046296296296</v>
      </c>
      <c r="R5" s="62">
        <f t="shared" si="1"/>
        <v>0.0003356481481481474</v>
      </c>
      <c r="S5" s="62">
        <f t="shared" si="2"/>
        <v>0.004953703703703703</v>
      </c>
    </row>
    <row r="6" spans="1:19" ht="12.75">
      <c r="A6" s="45" t="s">
        <v>109</v>
      </c>
      <c r="B6" s="44">
        <v>3</v>
      </c>
      <c r="C6" s="60">
        <v>0.03796296296296296</v>
      </c>
      <c r="D6" s="44" t="s">
        <v>60</v>
      </c>
      <c r="E6" s="44" t="s">
        <v>57</v>
      </c>
      <c r="F6" s="44">
        <v>898</v>
      </c>
      <c r="G6" s="44">
        <v>2</v>
      </c>
      <c r="H6" s="61"/>
      <c r="I6" s="62">
        <v>0.013726851851851851</v>
      </c>
      <c r="J6" s="62">
        <v>0.014201388888888888</v>
      </c>
      <c r="K6" s="62">
        <v>0.03622685185185185</v>
      </c>
      <c r="L6" s="62">
        <v>0.03665509259259259</v>
      </c>
      <c r="M6" s="64">
        <v>0.04143518518518518</v>
      </c>
      <c r="N6" s="63"/>
      <c r="O6" s="62">
        <v>0.01025462962962963</v>
      </c>
      <c r="P6" s="62">
        <f t="shared" si="0"/>
        <v>0.0004745370370370372</v>
      </c>
      <c r="Q6" s="62">
        <f t="shared" si="1"/>
        <v>0.022025462962962962</v>
      </c>
      <c r="R6" s="62">
        <f t="shared" si="1"/>
        <v>0.0004282407407407429</v>
      </c>
      <c r="S6" s="62">
        <f t="shared" si="2"/>
        <v>0.004780092592592586</v>
      </c>
    </row>
    <row r="7" spans="1:19" s="13" customFormat="1" ht="12.75">
      <c r="A7" s="45" t="s">
        <v>68</v>
      </c>
      <c r="B7" s="44">
        <v>4</v>
      </c>
      <c r="C7" s="60">
        <f>SUM(M7)</f>
        <v>0.03851851851851852</v>
      </c>
      <c r="D7" s="44" t="s">
        <v>60</v>
      </c>
      <c r="E7" s="44" t="s">
        <v>67</v>
      </c>
      <c r="F7" s="44">
        <v>806</v>
      </c>
      <c r="G7" s="44">
        <v>1</v>
      </c>
      <c r="H7" s="61"/>
      <c r="I7" s="62">
        <v>0.010937500000000001</v>
      </c>
      <c r="J7" s="62">
        <v>0.011388888888888888</v>
      </c>
      <c r="K7" s="62">
        <v>0.03310185185185185</v>
      </c>
      <c r="L7" s="62">
        <v>0.03344907407407407</v>
      </c>
      <c r="M7" s="49">
        <v>0.03851851851851852</v>
      </c>
      <c r="N7" s="63"/>
      <c r="O7" s="62">
        <f aca="true" t="shared" si="3" ref="O7:O33">IF(I7=0,"",I7)</f>
        <v>0.010937500000000001</v>
      </c>
      <c r="P7" s="62">
        <f t="shared" si="0"/>
        <v>0.0004513888888888866</v>
      </c>
      <c r="Q7" s="62">
        <f t="shared" si="1"/>
        <v>0.02171296296296296</v>
      </c>
      <c r="R7" s="62">
        <f t="shared" si="1"/>
        <v>0.000347222222222221</v>
      </c>
      <c r="S7" s="62">
        <f t="shared" si="2"/>
        <v>0.005069444444444453</v>
      </c>
    </row>
    <row r="8" spans="1:19" ht="12.75">
      <c r="A8" s="45" t="s">
        <v>73</v>
      </c>
      <c r="B8" s="44">
        <v>5</v>
      </c>
      <c r="C8" s="60">
        <f>SUM(M8)</f>
        <v>0.03875</v>
      </c>
      <c r="D8" s="44" t="s">
        <v>60</v>
      </c>
      <c r="E8" s="44" t="s">
        <v>62</v>
      </c>
      <c r="F8" s="44">
        <v>811</v>
      </c>
      <c r="G8" s="44">
        <v>1</v>
      </c>
      <c r="H8" s="61"/>
      <c r="I8" s="62">
        <v>0.011400462962962965</v>
      </c>
      <c r="J8" s="62">
        <v>0.011875000000000002</v>
      </c>
      <c r="K8" s="79">
        <v>0.032962962962962965</v>
      </c>
      <c r="L8" s="62">
        <v>0.033368055555555554</v>
      </c>
      <c r="M8" s="49">
        <v>0.03875</v>
      </c>
      <c r="N8" s="63"/>
      <c r="O8" s="62">
        <f t="shared" si="3"/>
        <v>0.011400462962962965</v>
      </c>
      <c r="P8" s="62">
        <f t="shared" si="0"/>
        <v>0.0004745370370370372</v>
      </c>
      <c r="Q8" s="62">
        <f aca="true" t="shared" si="4" ref="Q8:Q54">IF(OR(K8=0,J8=0),"",K8-J8)</f>
        <v>0.02108796296296296</v>
      </c>
      <c r="R8" s="62">
        <f aca="true" t="shared" si="5" ref="R8:R54">IF(OR(L8=0,K8=0),"",L8-K8)</f>
        <v>0.00040509259259258884</v>
      </c>
      <c r="S8" s="62">
        <f t="shared" si="2"/>
        <v>0.005381944444444446</v>
      </c>
    </row>
    <row r="9" spans="1:19" ht="12.75">
      <c r="A9" s="45" t="s">
        <v>105</v>
      </c>
      <c r="B9" s="44">
        <v>6</v>
      </c>
      <c r="C9" s="60">
        <v>0.0396875</v>
      </c>
      <c r="D9" s="44" t="s">
        <v>60</v>
      </c>
      <c r="E9" s="44"/>
      <c r="F9" s="44">
        <v>835</v>
      </c>
      <c r="G9" s="44">
        <v>2</v>
      </c>
      <c r="H9" s="61"/>
      <c r="I9" s="62">
        <v>0.014837962962962963</v>
      </c>
      <c r="J9" s="62">
        <v>0.015474537037037038</v>
      </c>
      <c r="K9" s="62">
        <v>0.03673611111111111</v>
      </c>
      <c r="L9" s="62">
        <v>0.037638888888888895</v>
      </c>
      <c r="M9" s="49">
        <v>0.043159722222222224</v>
      </c>
      <c r="N9" s="63"/>
      <c r="O9" s="62">
        <v>0.01136574074074074</v>
      </c>
      <c r="P9" s="62">
        <f t="shared" si="0"/>
        <v>0.0006365740740740759</v>
      </c>
      <c r="Q9" s="62">
        <f t="shared" si="4"/>
        <v>0.02126157407407407</v>
      </c>
      <c r="R9" s="62">
        <f t="shared" si="5"/>
        <v>0.0009027777777777871</v>
      </c>
      <c r="S9" s="62">
        <f t="shared" si="2"/>
        <v>0.005520833333333329</v>
      </c>
    </row>
    <row r="10" spans="1:19" ht="12.75">
      <c r="A10" s="45" t="s">
        <v>98</v>
      </c>
      <c r="B10" s="44">
        <v>7</v>
      </c>
      <c r="C10" s="60">
        <v>0.04043981481481482</v>
      </c>
      <c r="D10" s="44" t="s">
        <v>60</v>
      </c>
      <c r="E10" s="44" t="s">
        <v>62</v>
      </c>
      <c r="F10" s="44">
        <v>830</v>
      </c>
      <c r="G10" s="44">
        <v>2</v>
      </c>
      <c r="H10" s="61"/>
      <c r="I10" s="62">
        <v>0.015277777777777777</v>
      </c>
      <c r="J10" s="62">
        <v>0.015578703703703704</v>
      </c>
      <c r="K10" s="62">
        <v>0.038148148148148146</v>
      </c>
      <c r="L10" s="62">
        <v>0.038425925925925926</v>
      </c>
      <c r="M10" s="64">
        <v>0.043912037037037034</v>
      </c>
      <c r="N10" s="63"/>
      <c r="O10" s="62">
        <v>0.011805555555555555</v>
      </c>
      <c r="P10" s="62">
        <f t="shared" si="0"/>
        <v>0.0003009259259259267</v>
      </c>
      <c r="Q10" s="62">
        <f t="shared" si="4"/>
        <v>0.02256944444444444</v>
      </c>
      <c r="R10" s="62">
        <f t="shared" si="5"/>
        <v>0.00027777777777777957</v>
      </c>
      <c r="S10" s="62">
        <f t="shared" si="2"/>
        <v>0.005486111111111108</v>
      </c>
    </row>
    <row r="11" spans="1:19" s="13" customFormat="1" ht="12.75">
      <c r="A11" s="45" t="s">
        <v>79</v>
      </c>
      <c r="B11" s="44">
        <v>8</v>
      </c>
      <c r="C11" s="60">
        <f>SUM(M11)</f>
        <v>0.040810185185185185</v>
      </c>
      <c r="D11" s="44" t="s">
        <v>60</v>
      </c>
      <c r="E11" s="44" t="s">
        <v>62</v>
      </c>
      <c r="F11" s="44">
        <v>816</v>
      </c>
      <c r="G11" s="44">
        <v>1</v>
      </c>
      <c r="H11" s="61"/>
      <c r="I11" s="62">
        <v>0.012175925925925929</v>
      </c>
      <c r="J11" s="62">
        <v>0.012743055555555556</v>
      </c>
      <c r="K11" s="62">
        <v>0.034826388888888886</v>
      </c>
      <c r="L11" s="62">
        <v>0.03516203703703704</v>
      </c>
      <c r="M11" s="49">
        <v>0.040810185185185185</v>
      </c>
      <c r="N11" s="63"/>
      <c r="O11" s="62">
        <f t="shared" si="3"/>
        <v>0.012175925925925929</v>
      </c>
      <c r="P11" s="62">
        <f t="shared" si="0"/>
        <v>0.0005671296296296275</v>
      </c>
      <c r="Q11" s="62">
        <f t="shared" si="4"/>
        <v>0.02208333333333333</v>
      </c>
      <c r="R11" s="62">
        <f t="shared" si="5"/>
        <v>0.00033564814814815436</v>
      </c>
      <c r="S11" s="62">
        <f t="shared" si="2"/>
        <v>0.005648148148148145</v>
      </c>
    </row>
    <row r="12" spans="1:19" ht="12.75">
      <c r="A12" s="45" t="s">
        <v>94</v>
      </c>
      <c r="B12" s="44">
        <v>9</v>
      </c>
      <c r="C12" s="60">
        <v>0.041226851851851855</v>
      </c>
      <c r="D12" s="44" t="s">
        <v>60</v>
      </c>
      <c r="E12" s="44" t="s">
        <v>83</v>
      </c>
      <c r="F12" s="44">
        <v>827</v>
      </c>
      <c r="G12" s="44">
        <v>2</v>
      </c>
      <c r="H12" s="61"/>
      <c r="I12" s="62">
        <v>0.014814814814814814</v>
      </c>
      <c r="J12" s="62">
        <v>0.015243055555555557</v>
      </c>
      <c r="K12" s="62">
        <v>0.03894675925925926</v>
      </c>
      <c r="L12" s="62">
        <v>0.03922453703703704</v>
      </c>
      <c r="M12" s="49">
        <v>0.04469907407407408</v>
      </c>
      <c r="N12" s="63"/>
      <c r="O12" s="62">
        <v>0.011342592592592592</v>
      </c>
      <c r="P12" s="62">
        <f t="shared" si="0"/>
        <v>0.0004282407407407429</v>
      </c>
      <c r="Q12" s="62">
        <f t="shared" si="4"/>
        <v>0.0237037037037037</v>
      </c>
      <c r="R12" s="62">
        <f t="shared" si="5"/>
        <v>0.00027777777777777957</v>
      </c>
      <c r="S12" s="62">
        <f t="shared" si="2"/>
        <v>0.005474537037037042</v>
      </c>
    </row>
    <row r="13" spans="1:19" ht="12.75">
      <c r="A13" s="45" t="s">
        <v>77</v>
      </c>
      <c r="B13" s="44">
        <v>10</v>
      </c>
      <c r="C13" s="60">
        <f aca="true" t="shared" si="6" ref="C13:C18">SUM(M13)</f>
        <v>0.04131944444444444</v>
      </c>
      <c r="D13" s="44" t="s">
        <v>60</v>
      </c>
      <c r="E13" s="44" t="s">
        <v>62</v>
      </c>
      <c r="F13" s="44">
        <v>815</v>
      </c>
      <c r="G13" s="44">
        <v>1</v>
      </c>
      <c r="H13" s="61"/>
      <c r="I13" s="62">
        <v>0.011249999999999998</v>
      </c>
      <c r="J13" s="62">
        <v>0.011944444444444445</v>
      </c>
      <c r="K13" s="62">
        <v>0.03546296296296297</v>
      </c>
      <c r="L13" s="62">
        <v>0.03596064814814815</v>
      </c>
      <c r="M13" s="49">
        <v>0.04131944444444444</v>
      </c>
      <c r="N13" s="63"/>
      <c r="O13" s="62">
        <f t="shared" si="3"/>
        <v>0.011249999999999998</v>
      </c>
      <c r="P13" s="62">
        <f t="shared" si="0"/>
        <v>0.0006944444444444472</v>
      </c>
      <c r="Q13" s="62">
        <f t="shared" si="4"/>
        <v>0.023518518518518522</v>
      </c>
      <c r="R13" s="62">
        <f t="shared" si="5"/>
        <v>0.0004976851851851843</v>
      </c>
      <c r="S13" s="62">
        <f t="shared" si="2"/>
        <v>0.005358796296296292</v>
      </c>
    </row>
    <row r="14" spans="1:19" ht="12.75">
      <c r="A14" s="45" t="s">
        <v>87</v>
      </c>
      <c r="B14" s="44">
        <v>11</v>
      </c>
      <c r="C14" s="60">
        <f t="shared" si="6"/>
        <v>0.04206018518518518</v>
      </c>
      <c r="D14" s="44" t="s">
        <v>60</v>
      </c>
      <c r="E14" s="44" t="s">
        <v>62</v>
      </c>
      <c r="F14" s="44">
        <v>822</v>
      </c>
      <c r="G14" s="44">
        <v>1</v>
      </c>
      <c r="H14" s="61"/>
      <c r="I14" s="62">
        <v>0.011793981481481482</v>
      </c>
      <c r="J14" s="62">
        <v>0.01244212962962963</v>
      </c>
      <c r="K14" s="62">
        <v>0.03546296296296297</v>
      </c>
      <c r="L14" s="62">
        <v>0.03622685185185185</v>
      </c>
      <c r="M14" s="64">
        <v>0.04206018518518518</v>
      </c>
      <c r="N14" s="63"/>
      <c r="O14" s="62">
        <f t="shared" si="3"/>
        <v>0.011793981481481482</v>
      </c>
      <c r="P14" s="62">
        <f t="shared" si="0"/>
        <v>0.0006481481481481477</v>
      </c>
      <c r="Q14" s="62">
        <f t="shared" si="4"/>
        <v>0.023020833333333338</v>
      </c>
      <c r="R14" s="62">
        <f t="shared" si="5"/>
        <v>0.0007638888888888834</v>
      </c>
      <c r="S14" s="62">
        <f t="shared" si="2"/>
        <v>0.005833333333333329</v>
      </c>
    </row>
    <row r="15" spans="1:19" ht="12.75">
      <c r="A15" s="45" t="s">
        <v>63</v>
      </c>
      <c r="B15" s="44">
        <v>12</v>
      </c>
      <c r="C15" s="60">
        <f t="shared" si="6"/>
        <v>0.04217592592592592</v>
      </c>
      <c r="D15" s="44" t="s">
        <v>60</v>
      </c>
      <c r="E15" s="44" t="s">
        <v>62</v>
      </c>
      <c r="F15" s="44">
        <v>802</v>
      </c>
      <c r="G15" s="44">
        <v>1</v>
      </c>
      <c r="H15" s="61"/>
      <c r="I15" s="62">
        <v>0.011666666666666667</v>
      </c>
      <c r="J15" s="62">
        <v>0.012314814814814815</v>
      </c>
      <c r="K15" s="62">
        <v>0.03599537037037037</v>
      </c>
      <c r="L15" s="62">
        <v>0.03653935185185185</v>
      </c>
      <c r="M15" s="49">
        <v>0.04217592592592592</v>
      </c>
      <c r="N15" s="63"/>
      <c r="O15" s="62">
        <f t="shared" si="3"/>
        <v>0.011666666666666667</v>
      </c>
      <c r="P15" s="62">
        <f t="shared" si="0"/>
        <v>0.0006481481481481477</v>
      </c>
      <c r="Q15" s="62">
        <f t="shared" si="4"/>
        <v>0.02368055555555556</v>
      </c>
      <c r="R15" s="62">
        <f t="shared" si="5"/>
        <v>0.0005439814814814786</v>
      </c>
      <c r="S15" s="62">
        <f t="shared" si="2"/>
        <v>0.005636574074074072</v>
      </c>
    </row>
    <row r="16" spans="1:19" ht="12.75">
      <c r="A16" s="45" t="s">
        <v>85</v>
      </c>
      <c r="B16" s="44">
        <v>13</v>
      </c>
      <c r="C16" s="60">
        <f t="shared" si="6"/>
        <v>0.042291666666666665</v>
      </c>
      <c r="D16" s="44" t="s">
        <v>60</v>
      </c>
      <c r="E16" s="44" t="s">
        <v>62</v>
      </c>
      <c r="F16" s="44">
        <v>820</v>
      </c>
      <c r="G16" s="44">
        <v>1</v>
      </c>
      <c r="H16" s="61"/>
      <c r="I16" s="62">
        <v>0.012152777777777778</v>
      </c>
      <c r="J16" s="62">
        <v>0.01273148148148148</v>
      </c>
      <c r="K16" s="62">
        <v>0.03629629629629629</v>
      </c>
      <c r="L16" s="62">
        <v>0.03671296296296296</v>
      </c>
      <c r="M16" s="49">
        <v>0.042291666666666665</v>
      </c>
      <c r="N16" s="63"/>
      <c r="O16" s="62">
        <f t="shared" si="3"/>
        <v>0.012152777777777778</v>
      </c>
      <c r="P16" s="62">
        <f t="shared" si="0"/>
        <v>0.0005787037037037028</v>
      </c>
      <c r="Q16" s="62">
        <f t="shared" si="4"/>
        <v>0.02356481481481481</v>
      </c>
      <c r="R16" s="62">
        <f t="shared" si="5"/>
        <v>0.00041666666666666935</v>
      </c>
      <c r="S16" s="62">
        <f t="shared" si="2"/>
        <v>0.005578703703703704</v>
      </c>
    </row>
    <row r="17" spans="1:19" ht="12.75">
      <c r="A17" s="45" t="s">
        <v>71</v>
      </c>
      <c r="B17" s="44">
        <v>14</v>
      </c>
      <c r="C17" s="60">
        <f t="shared" si="6"/>
        <v>0.042604166666666665</v>
      </c>
      <c r="D17" s="44" t="s">
        <v>60</v>
      </c>
      <c r="E17" s="44" t="s">
        <v>62</v>
      </c>
      <c r="F17" s="44">
        <v>809</v>
      </c>
      <c r="G17" s="44">
        <v>1</v>
      </c>
      <c r="H17" s="61"/>
      <c r="I17" s="62">
        <v>0.012534722222222223</v>
      </c>
      <c r="J17" s="62">
        <v>0.01306712962962963</v>
      </c>
      <c r="K17" s="62">
        <v>0.03594907407407407</v>
      </c>
      <c r="L17" s="62">
        <v>0.03644675925925926</v>
      </c>
      <c r="M17" s="49">
        <v>0.042604166666666665</v>
      </c>
      <c r="N17" s="63"/>
      <c r="O17" s="62">
        <f t="shared" si="3"/>
        <v>0.012534722222222223</v>
      </c>
      <c r="P17" s="62">
        <f t="shared" si="0"/>
        <v>0.0005324074074074068</v>
      </c>
      <c r="Q17" s="62">
        <f t="shared" si="4"/>
        <v>0.02288194444444444</v>
      </c>
      <c r="R17" s="62">
        <f t="shared" si="5"/>
        <v>0.0004976851851851913</v>
      </c>
      <c r="S17" s="62">
        <f t="shared" si="2"/>
        <v>0.006157407407407403</v>
      </c>
    </row>
    <row r="18" spans="1:19" s="13" customFormat="1" ht="12.75">
      <c r="A18" s="45" t="s">
        <v>84</v>
      </c>
      <c r="B18" s="44">
        <v>15</v>
      </c>
      <c r="C18" s="60">
        <f t="shared" si="6"/>
        <v>0.04265046296296296</v>
      </c>
      <c r="D18" s="44" t="s">
        <v>60</v>
      </c>
      <c r="E18" s="44" t="s">
        <v>62</v>
      </c>
      <c r="F18" s="44">
        <v>819</v>
      </c>
      <c r="G18" s="44">
        <v>1</v>
      </c>
      <c r="H18" s="61"/>
      <c r="I18" s="62">
        <v>0.012164351851851852</v>
      </c>
      <c r="J18" s="62">
        <v>0.01273148148148148</v>
      </c>
      <c r="K18" s="62">
        <v>0.036412037037037034</v>
      </c>
      <c r="L18" s="62">
        <v>0.03685185185185185</v>
      </c>
      <c r="M18" s="49">
        <v>0.04265046296296296</v>
      </c>
      <c r="N18" s="63"/>
      <c r="O18" s="62">
        <f t="shared" si="3"/>
        <v>0.012164351851851852</v>
      </c>
      <c r="P18" s="62">
        <f t="shared" si="0"/>
        <v>0.0005671296296296292</v>
      </c>
      <c r="Q18" s="62">
        <f t="shared" si="4"/>
        <v>0.023680555555555552</v>
      </c>
      <c r="R18" s="62">
        <f t="shared" si="5"/>
        <v>0.0004398148148148165</v>
      </c>
      <c r="S18" s="62">
        <f t="shared" si="2"/>
        <v>0.0057986111111111086</v>
      </c>
    </row>
    <row r="19" spans="1:19" s="13" customFormat="1" ht="12.75">
      <c r="A19" s="45" t="s">
        <v>95</v>
      </c>
      <c r="B19" s="44">
        <v>16</v>
      </c>
      <c r="C19" s="60">
        <v>0.0428587962962963</v>
      </c>
      <c r="D19" s="44" t="s">
        <v>60</v>
      </c>
      <c r="E19" s="44" t="s">
        <v>62</v>
      </c>
      <c r="F19" s="44">
        <v>828</v>
      </c>
      <c r="G19" s="44">
        <v>2</v>
      </c>
      <c r="H19" s="61"/>
      <c r="I19" s="62">
        <v>0.01579861111111111</v>
      </c>
      <c r="J19" s="62">
        <v>0.016145833333333335</v>
      </c>
      <c r="K19" s="62">
        <v>0.03792824074074074</v>
      </c>
      <c r="L19" s="62">
        <v>0.040358796296296295</v>
      </c>
      <c r="M19" s="49">
        <v>0.046331018518518514</v>
      </c>
      <c r="N19" s="63"/>
      <c r="O19" s="62">
        <v>0.012326388888888888</v>
      </c>
      <c r="P19" s="62">
        <f t="shared" si="0"/>
        <v>0.00034722222222222446</v>
      </c>
      <c r="Q19" s="62">
        <f t="shared" si="4"/>
        <v>0.021782407407407407</v>
      </c>
      <c r="R19" s="62">
        <f t="shared" si="5"/>
        <v>0.002430555555555554</v>
      </c>
      <c r="S19" s="62">
        <f t="shared" si="2"/>
        <v>0.005972222222222219</v>
      </c>
    </row>
    <row r="20" spans="1:19" ht="12.75">
      <c r="A20" s="45" t="s">
        <v>20</v>
      </c>
      <c r="B20" s="44">
        <v>17</v>
      </c>
      <c r="C20" s="60">
        <v>0.04313657407407407</v>
      </c>
      <c r="D20" s="44" t="s">
        <v>60</v>
      </c>
      <c r="E20" s="44" t="s">
        <v>97</v>
      </c>
      <c r="F20" s="44">
        <v>829</v>
      </c>
      <c r="G20" s="44">
        <v>2</v>
      </c>
      <c r="H20" s="61"/>
      <c r="I20" s="62">
        <v>0.01579861111111111</v>
      </c>
      <c r="J20" s="62">
        <v>0.01633101851851852</v>
      </c>
      <c r="K20" s="62">
        <v>0.040625</v>
      </c>
      <c r="L20" s="62">
        <v>0.04108796296296296</v>
      </c>
      <c r="M20" s="49">
        <v>0.046608796296296294</v>
      </c>
      <c r="N20" s="63"/>
      <c r="O20" s="62">
        <v>0.012326388888888888</v>
      </c>
      <c r="P20" s="62">
        <f t="shared" si="0"/>
        <v>0.0005324074074074085</v>
      </c>
      <c r="Q20" s="62">
        <f t="shared" si="4"/>
        <v>0.024293981481481482</v>
      </c>
      <c r="R20" s="62">
        <f t="shared" si="5"/>
        <v>0.0004629629629629567</v>
      </c>
      <c r="S20" s="62">
        <f t="shared" si="2"/>
        <v>0.005520833333333336</v>
      </c>
    </row>
    <row r="21" spans="1:19" s="13" customFormat="1" ht="12.75">
      <c r="A21" s="45" t="s">
        <v>86</v>
      </c>
      <c r="B21" s="44">
        <v>18</v>
      </c>
      <c r="C21" s="60">
        <f>SUM(M21)</f>
        <v>0.04342592592592592</v>
      </c>
      <c r="D21" s="44" t="s">
        <v>60</v>
      </c>
      <c r="E21" s="44"/>
      <c r="F21" s="44">
        <v>821</v>
      </c>
      <c r="G21" s="44">
        <v>1</v>
      </c>
      <c r="H21" s="61"/>
      <c r="I21" s="62">
        <v>0.013032407407407407</v>
      </c>
      <c r="J21" s="62">
        <v>0.013611111111111114</v>
      </c>
      <c r="K21" s="62">
        <v>0.036759259259259255</v>
      </c>
      <c r="L21" s="62">
        <v>0.03738425925925926</v>
      </c>
      <c r="M21" s="64">
        <v>0.04342592592592592</v>
      </c>
      <c r="N21" s="63"/>
      <c r="O21" s="62">
        <f t="shared" si="3"/>
        <v>0.013032407407407407</v>
      </c>
      <c r="P21" s="62">
        <f t="shared" si="0"/>
        <v>0.0005787037037037063</v>
      </c>
      <c r="Q21" s="62">
        <f t="shared" si="4"/>
        <v>0.02314814814814814</v>
      </c>
      <c r="R21" s="62">
        <f t="shared" si="5"/>
        <v>0.0006250000000000075</v>
      </c>
      <c r="S21" s="62">
        <f t="shared" si="2"/>
        <v>0.0060416666666666605</v>
      </c>
    </row>
    <row r="22" spans="1:20" ht="12.75">
      <c r="A22" s="45" t="s">
        <v>89</v>
      </c>
      <c r="B22" s="44">
        <v>19</v>
      </c>
      <c r="C22" s="60">
        <f>SUM(M22)</f>
        <v>0.043472222222222225</v>
      </c>
      <c r="D22" s="44" t="s">
        <v>60</v>
      </c>
      <c r="E22" s="44" t="s">
        <v>62</v>
      </c>
      <c r="F22" s="44">
        <v>824</v>
      </c>
      <c r="G22" s="44">
        <v>1</v>
      </c>
      <c r="H22" s="61"/>
      <c r="I22" s="62">
        <v>0.012268518518518519</v>
      </c>
      <c r="J22" s="80">
        <v>0.01267361111111111</v>
      </c>
      <c r="K22" s="62">
        <v>0.03753472222222222</v>
      </c>
      <c r="L22" s="62">
        <v>0.037905092592592594</v>
      </c>
      <c r="M22" s="49">
        <v>0.043472222222222225</v>
      </c>
      <c r="N22" s="63"/>
      <c r="O22" s="62">
        <f t="shared" si="3"/>
        <v>0.012268518518518519</v>
      </c>
      <c r="P22" s="80">
        <f t="shared" si="0"/>
        <v>0.0004050925925925906</v>
      </c>
      <c r="Q22" s="80">
        <f t="shared" si="4"/>
        <v>0.02486111111111111</v>
      </c>
      <c r="R22" s="62">
        <f t="shared" si="5"/>
        <v>0.00037037037037037507</v>
      </c>
      <c r="S22" s="62">
        <f t="shared" si="2"/>
        <v>0.00556712962962963</v>
      </c>
      <c r="T22" s="81" t="s">
        <v>108</v>
      </c>
    </row>
    <row r="23" spans="1:19" ht="12.75">
      <c r="A23" s="45" t="s">
        <v>65</v>
      </c>
      <c r="B23" s="44">
        <v>20</v>
      </c>
      <c r="C23" s="60">
        <f>SUM(M23)</f>
        <v>0.04349537037037037</v>
      </c>
      <c r="D23" s="44" t="s">
        <v>60</v>
      </c>
      <c r="E23" s="44" t="s">
        <v>62</v>
      </c>
      <c r="F23" s="44">
        <v>804</v>
      </c>
      <c r="G23" s="44">
        <v>1</v>
      </c>
      <c r="H23" s="61"/>
      <c r="I23" s="62">
        <v>0.011481481481481483</v>
      </c>
      <c r="J23" s="62">
        <v>0.01199074074074074</v>
      </c>
      <c r="K23" s="62">
        <v>0.03743055555555556</v>
      </c>
      <c r="L23" s="62">
        <v>0.03784722222222222</v>
      </c>
      <c r="M23" s="49">
        <v>0.04349537037037037</v>
      </c>
      <c r="N23" s="63"/>
      <c r="O23" s="62">
        <f t="shared" si="3"/>
        <v>0.011481481481481483</v>
      </c>
      <c r="P23" s="62">
        <f t="shared" si="0"/>
        <v>0.0005092592592592562</v>
      </c>
      <c r="Q23" s="62">
        <f t="shared" si="4"/>
        <v>0.025439814814814818</v>
      </c>
      <c r="R23" s="62">
        <f t="shared" si="5"/>
        <v>0.0004166666666666624</v>
      </c>
      <c r="S23" s="62">
        <f t="shared" si="2"/>
        <v>0.005648148148148152</v>
      </c>
    </row>
    <row r="24" spans="1:19" s="13" customFormat="1" ht="12.75">
      <c r="A24" s="45" t="s">
        <v>72</v>
      </c>
      <c r="B24" s="44">
        <v>21</v>
      </c>
      <c r="C24" s="60">
        <f>SUM(M24)</f>
        <v>0.044062500000000004</v>
      </c>
      <c r="D24" s="44" t="s">
        <v>56</v>
      </c>
      <c r="E24" s="44" t="s">
        <v>62</v>
      </c>
      <c r="F24" s="44">
        <v>810</v>
      </c>
      <c r="G24" s="44">
        <v>1</v>
      </c>
      <c r="H24" s="61"/>
      <c r="I24" s="62">
        <v>0.014155092592592592</v>
      </c>
      <c r="J24" s="62">
        <v>0.014513888888888889</v>
      </c>
      <c r="K24" s="62">
        <v>0.03726851851851851</v>
      </c>
      <c r="L24" s="62">
        <v>0.03758101851851852</v>
      </c>
      <c r="M24" s="49">
        <v>0.044062500000000004</v>
      </c>
      <c r="N24" s="63"/>
      <c r="O24" s="62">
        <f t="shared" si="3"/>
        <v>0.014155092592592592</v>
      </c>
      <c r="P24" s="62">
        <f t="shared" si="0"/>
        <v>0.0003587962962962963</v>
      </c>
      <c r="Q24" s="62">
        <f t="shared" si="4"/>
        <v>0.022754629629629625</v>
      </c>
      <c r="R24" s="62">
        <f t="shared" si="5"/>
        <v>0.0003125000000000072</v>
      </c>
      <c r="S24" s="62">
        <f t="shared" si="2"/>
        <v>0.006481481481481484</v>
      </c>
    </row>
    <row r="25" spans="1:19" ht="12.75">
      <c r="A25" s="45" t="s">
        <v>76</v>
      </c>
      <c r="B25" s="44">
        <v>22</v>
      </c>
      <c r="C25" s="60">
        <f>SUM(M25)</f>
        <v>0.04420138888888889</v>
      </c>
      <c r="D25" s="44" t="s">
        <v>60</v>
      </c>
      <c r="E25" s="44" t="s">
        <v>62</v>
      </c>
      <c r="F25" s="44">
        <v>814</v>
      </c>
      <c r="G25" s="44">
        <v>1</v>
      </c>
      <c r="H25" s="61"/>
      <c r="I25" s="62">
        <v>0.012708333333333334</v>
      </c>
      <c r="J25" s="62">
        <v>0.01306712962962963</v>
      </c>
      <c r="K25" s="62">
        <v>0.03751157407407407</v>
      </c>
      <c r="L25" s="62">
        <v>0.03782407407407407</v>
      </c>
      <c r="M25" s="49">
        <v>0.04420138888888889</v>
      </c>
      <c r="N25" s="63"/>
      <c r="O25" s="62">
        <f t="shared" si="3"/>
        <v>0.012708333333333334</v>
      </c>
      <c r="P25" s="62">
        <f t="shared" si="0"/>
        <v>0.0003587962962962963</v>
      </c>
      <c r="Q25" s="62">
        <f t="shared" si="4"/>
        <v>0.024444444444444442</v>
      </c>
      <c r="R25" s="62">
        <f t="shared" si="5"/>
        <v>0.0003125000000000003</v>
      </c>
      <c r="S25" s="62">
        <f t="shared" si="2"/>
        <v>0.006377314814814815</v>
      </c>
    </row>
    <row r="26" spans="1:19" ht="12.75">
      <c r="A26" s="45" t="s">
        <v>17</v>
      </c>
      <c r="B26" s="44">
        <v>23</v>
      </c>
      <c r="C26" s="60">
        <v>0.04431712962962963</v>
      </c>
      <c r="D26" s="44" t="s">
        <v>60</v>
      </c>
      <c r="E26" s="44" t="s">
        <v>57</v>
      </c>
      <c r="F26" s="44">
        <v>897</v>
      </c>
      <c r="G26" s="44">
        <v>2</v>
      </c>
      <c r="H26" s="61"/>
      <c r="I26" s="62">
        <v>0.015613425925925926</v>
      </c>
      <c r="J26" s="62">
        <v>0.01605324074074074</v>
      </c>
      <c r="K26" s="62">
        <v>0.04171296296296296</v>
      </c>
      <c r="L26" s="62">
        <v>0.04200231481481481</v>
      </c>
      <c r="M26" s="64">
        <v>0.04778935185185185</v>
      </c>
      <c r="N26" s="63"/>
      <c r="O26" s="62">
        <v>0.012141203703703704</v>
      </c>
      <c r="P26" s="62">
        <f t="shared" si="0"/>
        <v>0.000439814814814813</v>
      </c>
      <c r="Q26" s="62">
        <f t="shared" si="4"/>
        <v>0.02565972222222222</v>
      </c>
      <c r="R26" s="62">
        <f t="shared" si="5"/>
        <v>0.00028935185185185314</v>
      </c>
      <c r="S26" s="62">
        <f t="shared" si="2"/>
        <v>0.005787037037037035</v>
      </c>
    </row>
    <row r="27" spans="1:19" s="13" customFormat="1" ht="12.75">
      <c r="A27" s="45" t="s">
        <v>33</v>
      </c>
      <c r="B27" s="44">
        <v>24</v>
      </c>
      <c r="C27" s="60">
        <v>0.04488425925925926</v>
      </c>
      <c r="D27" s="44" t="s">
        <v>60</v>
      </c>
      <c r="E27" s="44" t="s">
        <v>57</v>
      </c>
      <c r="F27" s="44">
        <v>885</v>
      </c>
      <c r="G27" s="44">
        <v>2</v>
      </c>
      <c r="H27" s="61"/>
      <c r="I27" s="62">
        <v>0.016041666666666666</v>
      </c>
      <c r="J27" s="80">
        <v>0.01650462962962963</v>
      </c>
      <c r="K27" s="62">
        <v>0.04189814814814815</v>
      </c>
      <c r="L27" s="62">
        <v>0.04241898148148148</v>
      </c>
      <c r="M27" s="64">
        <v>0.04835648148148148</v>
      </c>
      <c r="N27" s="63"/>
      <c r="O27" s="62">
        <v>0.012569444444444446</v>
      </c>
      <c r="P27" s="80">
        <f t="shared" si="0"/>
        <v>0.00046296296296296363</v>
      </c>
      <c r="Q27" s="80">
        <f t="shared" si="4"/>
        <v>0.02539351851851852</v>
      </c>
      <c r="R27" s="62">
        <f t="shared" si="5"/>
        <v>0.0005208333333333315</v>
      </c>
      <c r="S27" s="62">
        <f t="shared" si="2"/>
        <v>0.005937499999999998</v>
      </c>
    </row>
    <row r="28" spans="1:19" ht="12.75">
      <c r="A28" s="45" t="s">
        <v>69</v>
      </c>
      <c r="B28" s="44">
        <v>25</v>
      </c>
      <c r="C28" s="60">
        <f>SUM(M28)</f>
        <v>0.04530092592592593</v>
      </c>
      <c r="D28" s="44" t="s">
        <v>56</v>
      </c>
      <c r="E28" s="44" t="s">
        <v>62</v>
      </c>
      <c r="F28" s="44">
        <v>807</v>
      </c>
      <c r="G28" s="44">
        <v>1</v>
      </c>
      <c r="H28" s="61"/>
      <c r="I28" s="62">
        <v>0.011527777777777777</v>
      </c>
      <c r="J28" s="62">
        <v>0.012037037037037035</v>
      </c>
      <c r="K28" s="62">
        <v>0.03918981481481481</v>
      </c>
      <c r="L28" s="62">
        <v>0.039525462962962964</v>
      </c>
      <c r="M28" s="49">
        <v>0.04530092592592593</v>
      </c>
      <c r="N28" s="63"/>
      <c r="O28" s="62">
        <f t="shared" si="3"/>
        <v>0.011527777777777777</v>
      </c>
      <c r="P28" s="62">
        <f t="shared" si="0"/>
        <v>0.0005092592592592579</v>
      </c>
      <c r="Q28" s="62">
        <f t="shared" si="4"/>
        <v>0.027152777777777776</v>
      </c>
      <c r="R28" s="62">
        <f t="shared" si="5"/>
        <v>0.00033564814814815436</v>
      </c>
      <c r="S28" s="62">
        <f t="shared" si="2"/>
        <v>0.005775462962962968</v>
      </c>
    </row>
    <row r="29" spans="1:19" ht="12.75">
      <c r="A29" s="45" t="s">
        <v>88</v>
      </c>
      <c r="B29" s="44">
        <v>26</v>
      </c>
      <c r="C29" s="60">
        <f>SUM(M29)</f>
        <v>0.045370370370370366</v>
      </c>
      <c r="D29" s="44" t="s">
        <v>60</v>
      </c>
      <c r="E29" s="44" t="s">
        <v>62</v>
      </c>
      <c r="F29" s="44">
        <v>823</v>
      </c>
      <c r="G29" s="44">
        <v>1</v>
      </c>
      <c r="H29" s="61"/>
      <c r="I29" s="62">
        <v>0.012743055555555556</v>
      </c>
      <c r="J29" s="62">
        <v>0.013333333333333334</v>
      </c>
      <c r="K29" s="62">
        <v>0.03782407407407407</v>
      </c>
      <c r="L29" s="62">
        <v>0.03836805555555555</v>
      </c>
      <c r="M29" s="49">
        <v>0.045370370370370366</v>
      </c>
      <c r="N29" s="63"/>
      <c r="O29" s="62">
        <f t="shared" si="3"/>
        <v>0.012743055555555556</v>
      </c>
      <c r="P29" s="62">
        <f t="shared" si="0"/>
        <v>0.0005902777777777781</v>
      </c>
      <c r="Q29" s="62">
        <f t="shared" si="4"/>
        <v>0.024490740740740737</v>
      </c>
      <c r="R29" s="62">
        <f t="shared" si="5"/>
        <v>0.0005439814814814786</v>
      </c>
      <c r="S29" s="62">
        <f t="shared" si="2"/>
        <v>0.007002314814814815</v>
      </c>
    </row>
    <row r="30" spans="1:19" ht="12.75">
      <c r="A30" s="45" t="s">
        <v>75</v>
      </c>
      <c r="B30" s="44">
        <v>27</v>
      </c>
      <c r="C30" s="60">
        <f>SUM(M30)</f>
        <v>0.04548611111111111</v>
      </c>
      <c r="D30" s="44" t="s">
        <v>60</v>
      </c>
      <c r="E30" s="44" t="s">
        <v>62</v>
      </c>
      <c r="F30" s="44">
        <v>813</v>
      </c>
      <c r="G30" s="44">
        <v>1</v>
      </c>
      <c r="H30" s="61"/>
      <c r="I30" s="62">
        <v>0.013344907407407408</v>
      </c>
      <c r="J30" s="62">
        <v>0.014166666666666666</v>
      </c>
      <c r="K30" s="62">
        <v>0.03872685185185185</v>
      </c>
      <c r="L30" s="62">
        <v>0.03913194444444445</v>
      </c>
      <c r="M30" s="49">
        <v>0.04548611111111111</v>
      </c>
      <c r="N30" s="63"/>
      <c r="O30" s="62">
        <f t="shared" si="3"/>
        <v>0.013344907407407408</v>
      </c>
      <c r="P30" s="62">
        <f t="shared" si="0"/>
        <v>0.0008217592592592582</v>
      </c>
      <c r="Q30" s="62">
        <f t="shared" si="4"/>
        <v>0.024560185185185185</v>
      </c>
      <c r="R30" s="62">
        <f t="shared" si="5"/>
        <v>0.0004050925925925958</v>
      </c>
      <c r="S30" s="62">
        <f t="shared" si="2"/>
        <v>0.006354166666666661</v>
      </c>
    </row>
    <row r="31" spans="1:19" ht="12.75">
      <c r="A31" s="45" t="s">
        <v>103</v>
      </c>
      <c r="B31" s="44">
        <v>28</v>
      </c>
      <c r="C31" s="60">
        <v>0.04583333333333334</v>
      </c>
      <c r="D31" s="44" t="s">
        <v>60</v>
      </c>
      <c r="E31" s="44" t="s">
        <v>100</v>
      </c>
      <c r="F31" s="44">
        <v>834</v>
      </c>
      <c r="G31" s="44">
        <v>2</v>
      </c>
      <c r="H31" s="61"/>
      <c r="I31" s="62">
        <v>0.016620370370370372</v>
      </c>
      <c r="J31" s="62">
        <v>0.017013888888888887</v>
      </c>
      <c r="K31" s="62">
        <v>0.0425</v>
      </c>
      <c r="L31" s="62">
        <v>0.042847222222222224</v>
      </c>
      <c r="M31" s="49">
        <v>0.049305555555555554</v>
      </c>
      <c r="N31" s="63"/>
      <c r="O31" s="62">
        <v>0.013148148148148147</v>
      </c>
      <c r="P31" s="62">
        <f t="shared" si="0"/>
        <v>0.00039351851851851527</v>
      </c>
      <c r="Q31" s="62">
        <f t="shared" si="4"/>
        <v>0.025486111111111116</v>
      </c>
      <c r="R31" s="62">
        <f t="shared" si="5"/>
        <v>0.000347222222222221</v>
      </c>
      <c r="S31" s="62">
        <f t="shared" si="2"/>
        <v>0.00645833333333333</v>
      </c>
    </row>
    <row r="32" spans="1:19" ht="12.75">
      <c r="A32" s="45" t="s">
        <v>102</v>
      </c>
      <c r="B32" s="44">
        <v>29</v>
      </c>
      <c r="C32" s="60">
        <v>0.045891203703703705</v>
      </c>
      <c r="D32" s="44" t="s">
        <v>60</v>
      </c>
      <c r="E32" s="44" t="s">
        <v>62</v>
      </c>
      <c r="F32" s="44">
        <v>833</v>
      </c>
      <c r="G32" s="44">
        <v>2</v>
      </c>
      <c r="H32" s="61"/>
      <c r="I32" s="62">
        <v>0.016296296296296295</v>
      </c>
      <c r="J32" s="62">
        <v>0.01707175925925926</v>
      </c>
      <c r="K32" s="62">
        <v>0.04273148148148148</v>
      </c>
      <c r="L32" s="62">
        <v>0.04328703703703704</v>
      </c>
      <c r="M32" s="49">
        <v>0.04936342592592593</v>
      </c>
      <c r="N32" s="63"/>
      <c r="O32" s="62">
        <v>0.012824074074074073</v>
      </c>
      <c r="P32" s="62">
        <f t="shared" si="0"/>
        <v>0.0007754629629629639</v>
      </c>
      <c r="Q32" s="62">
        <f t="shared" si="4"/>
        <v>0.025659722222222223</v>
      </c>
      <c r="R32" s="62">
        <f t="shared" si="5"/>
        <v>0.0005555555555555591</v>
      </c>
      <c r="S32" s="62">
        <f t="shared" si="2"/>
        <v>0.006076388888888888</v>
      </c>
    </row>
    <row r="33" spans="1:19" ht="12.75">
      <c r="A33" s="45" t="s">
        <v>74</v>
      </c>
      <c r="B33" s="44">
        <v>30</v>
      </c>
      <c r="C33" s="60">
        <f>SUM(M33)</f>
        <v>0.0462037037037037</v>
      </c>
      <c r="D33" s="44" t="s">
        <v>60</v>
      </c>
      <c r="E33" s="44" t="s">
        <v>62</v>
      </c>
      <c r="F33" s="44">
        <v>812</v>
      </c>
      <c r="G33" s="44">
        <v>1</v>
      </c>
      <c r="H33" s="61"/>
      <c r="I33" s="62">
        <v>0.014224537037037037</v>
      </c>
      <c r="J33" s="62">
        <v>0.014699074074074074</v>
      </c>
      <c r="K33" s="62">
        <v>0.039386574074074074</v>
      </c>
      <c r="L33" s="62">
        <v>0.03980324074074074</v>
      </c>
      <c r="M33" s="49">
        <v>0.0462037037037037</v>
      </c>
      <c r="N33" s="63"/>
      <c r="O33" s="62">
        <f t="shared" si="3"/>
        <v>0.014224537037037037</v>
      </c>
      <c r="P33" s="62">
        <f t="shared" si="0"/>
        <v>0.0004745370370370372</v>
      </c>
      <c r="Q33" s="62">
        <f t="shared" si="4"/>
        <v>0.0246875</v>
      </c>
      <c r="R33" s="62">
        <f t="shared" si="5"/>
        <v>0.00041666666666666935</v>
      </c>
      <c r="S33" s="62">
        <f t="shared" si="2"/>
        <v>0.006400462962962955</v>
      </c>
    </row>
    <row r="34" spans="1:19" ht="12.75">
      <c r="A34" s="45" t="s">
        <v>21</v>
      </c>
      <c r="B34" s="44">
        <v>31</v>
      </c>
      <c r="C34" s="60">
        <v>0.04671296296296296</v>
      </c>
      <c r="D34" s="44" t="s">
        <v>60</v>
      </c>
      <c r="E34" s="44" t="s">
        <v>57</v>
      </c>
      <c r="F34" s="44">
        <v>886</v>
      </c>
      <c r="G34" s="44">
        <v>2</v>
      </c>
      <c r="H34" s="61"/>
      <c r="I34" s="62">
        <v>0.01596064814814815</v>
      </c>
      <c r="J34" s="62">
        <v>0.016550925925925924</v>
      </c>
      <c r="K34" s="62">
        <v>0.0437962962962963</v>
      </c>
      <c r="L34" s="62">
        <v>0.044328703703703703</v>
      </c>
      <c r="M34" s="64">
        <v>0.05018518518518519</v>
      </c>
      <c r="N34" s="63"/>
      <c r="O34" s="62">
        <v>0.012488425925925925</v>
      </c>
      <c r="P34" s="62">
        <f t="shared" si="0"/>
        <v>0.0005902777777777729</v>
      </c>
      <c r="Q34" s="62">
        <f t="shared" si="4"/>
        <v>0.027245370370370375</v>
      </c>
      <c r="R34" s="62">
        <f t="shared" si="5"/>
        <v>0.000532407407407405</v>
      </c>
      <c r="S34" s="62">
        <f t="shared" si="2"/>
        <v>0.005856481481481483</v>
      </c>
    </row>
    <row r="35" spans="1:19" s="13" customFormat="1" ht="12.75">
      <c r="A35" s="45" t="s">
        <v>59</v>
      </c>
      <c r="B35" s="44">
        <v>32</v>
      </c>
      <c r="C35" s="60">
        <v>0.04728009259259259</v>
      </c>
      <c r="D35" s="44" t="s">
        <v>60</v>
      </c>
      <c r="E35" s="44" t="s">
        <v>57</v>
      </c>
      <c r="F35" s="44">
        <v>899</v>
      </c>
      <c r="G35" s="44">
        <v>2</v>
      </c>
      <c r="H35" s="61"/>
      <c r="I35" s="62">
        <v>0.016909722222222225</v>
      </c>
      <c r="J35" s="62">
        <v>0.01769675925925926</v>
      </c>
      <c r="K35" s="80">
        <v>0.04351851851851852</v>
      </c>
      <c r="L35" s="62">
        <v>0.044085648148148145</v>
      </c>
      <c r="M35" s="64">
        <v>0.05075231481481481</v>
      </c>
      <c r="N35" s="63"/>
      <c r="O35" s="62">
        <v>0.0134375</v>
      </c>
      <c r="P35" s="62">
        <f t="shared" si="0"/>
        <v>0.000787037037037034</v>
      </c>
      <c r="Q35" s="80">
        <f t="shared" si="4"/>
        <v>0.02582175925925926</v>
      </c>
      <c r="R35" s="80">
        <f t="shared" si="5"/>
        <v>0.0005671296296296258</v>
      </c>
      <c r="S35" s="62">
        <f t="shared" si="2"/>
        <v>0.006666666666666668</v>
      </c>
    </row>
    <row r="36" spans="1:19" ht="12.75">
      <c r="A36" s="45" t="s">
        <v>64</v>
      </c>
      <c r="B36" s="44">
        <v>33</v>
      </c>
      <c r="C36" s="60">
        <f>SUM(M36)</f>
        <v>0.047858796296296295</v>
      </c>
      <c r="D36" s="44" t="s">
        <v>60</v>
      </c>
      <c r="E36" s="44"/>
      <c r="F36" s="44">
        <v>803</v>
      </c>
      <c r="G36" s="44">
        <v>1</v>
      </c>
      <c r="H36" s="61"/>
      <c r="I36" s="62">
        <v>0.014305555555555557</v>
      </c>
      <c r="J36" s="62">
        <v>0.015347222222222222</v>
      </c>
      <c r="K36" s="62">
        <v>0.04041666666666667</v>
      </c>
      <c r="L36" s="62">
        <v>0.04128472222222222</v>
      </c>
      <c r="M36" s="49">
        <v>0.047858796296296295</v>
      </c>
      <c r="N36" s="63"/>
      <c r="O36" s="62">
        <f>IF(I36=0,"",I36)</f>
        <v>0.014305555555555557</v>
      </c>
      <c r="P36" s="62">
        <f aca="true" t="shared" si="7" ref="P36:P54">IF(J36=0,"",J36-I36)</f>
        <v>0.0010416666666666647</v>
      </c>
      <c r="Q36" s="62">
        <f t="shared" si="4"/>
        <v>0.02506944444444445</v>
      </c>
      <c r="R36" s="62">
        <f t="shared" si="5"/>
        <v>0.0008680555555555525</v>
      </c>
      <c r="S36" s="62">
        <f aca="true" t="shared" si="8" ref="S36:S54">IF(OR(M36=0,L36=0),"",M36-L36)</f>
        <v>0.0065740740740740725</v>
      </c>
    </row>
    <row r="37" spans="1:19" ht="12.75">
      <c r="A37" s="45" t="s">
        <v>96</v>
      </c>
      <c r="B37" s="44">
        <v>34</v>
      </c>
      <c r="C37" s="60">
        <v>0.04795138888888889</v>
      </c>
      <c r="D37" s="44" t="s">
        <v>60</v>
      </c>
      <c r="E37" s="44" t="s">
        <v>57</v>
      </c>
      <c r="F37" s="44">
        <v>889</v>
      </c>
      <c r="G37" s="44">
        <v>2</v>
      </c>
      <c r="H37" s="61"/>
      <c r="I37" s="62">
        <v>0.01615740740740741</v>
      </c>
      <c r="J37" s="62">
        <v>0.01671296296296296</v>
      </c>
      <c r="K37" s="62">
        <v>0.04459490740740741</v>
      </c>
      <c r="L37" s="62">
        <v>0.04494212962962963</v>
      </c>
      <c r="M37" s="64">
        <v>0.05142361111111111</v>
      </c>
      <c r="N37" s="63"/>
      <c r="O37" s="62">
        <v>0.012685185185185183</v>
      </c>
      <c r="P37" s="62">
        <f t="shared" si="7"/>
        <v>0.0005555555555555522</v>
      </c>
      <c r="Q37" s="62">
        <f t="shared" si="4"/>
        <v>0.02788194444444445</v>
      </c>
      <c r="R37" s="62">
        <f t="shared" si="5"/>
        <v>0.000347222222222221</v>
      </c>
      <c r="S37" s="62">
        <f t="shared" si="8"/>
        <v>0.006481481481481477</v>
      </c>
    </row>
    <row r="38" spans="1:19" ht="12.75">
      <c r="A38" s="45" t="s">
        <v>70</v>
      </c>
      <c r="B38" s="44">
        <v>35</v>
      </c>
      <c r="C38" s="60">
        <f>SUM(M38)</f>
        <v>0.0490625</v>
      </c>
      <c r="D38" s="44" t="s">
        <v>56</v>
      </c>
      <c r="E38" s="44" t="s">
        <v>62</v>
      </c>
      <c r="F38" s="44">
        <v>808</v>
      </c>
      <c r="G38" s="44">
        <v>1</v>
      </c>
      <c r="H38" s="61"/>
      <c r="I38" s="62">
        <v>0.013715277777777778</v>
      </c>
      <c r="J38" s="62">
        <v>0.014363425925925925</v>
      </c>
      <c r="K38" s="62">
        <v>0.04178240740740741</v>
      </c>
      <c r="L38" s="62">
        <v>0.04232638888888889</v>
      </c>
      <c r="M38" s="49">
        <v>0.0490625</v>
      </c>
      <c r="N38" s="63"/>
      <c r="O38" s="62">
        <f>IF(I38=0,"",I38)</f>
        <v>0.013715277777777778</v>
      </c>
      <c r="P38" s="62">
        <f t="shared" si="7"/>
        <v>0.0006481481481481477</v>
      </c>
      <c r="Q38" s="62">
        <f t="shared" si="4"/>
        <v>0.02741898148148148</v>
      </c>
      <c r="R38" s="62">
        <f t="shared" si="5"/>
        <v>0.0005439814814814856</v>
      </c>
      <c r="S38" s="62">
        <f t="shared" si="8"/>
        <v>0.006736111111111109</v>
      </c>
    </row>
    <row r="39" spans="1:19" ht="12.75">
      <c r="A39" s="45" t="s">
        <v>91</v>
      </c>
      <c r="B39" s="44">
        <v>36</v>
      </c>
      <c r="C39" s="60">
        <v>0.049629629629629635</v>
      </c>
      <c r="D39" s="44" t="s">
        <v>60</v>
      </c>
      <c r="E39" s="44" t="s">
        <v>62</v>
      </c>
      <c r="F39" s="44">
        <v>826</v>
      </c>
      <c r="G39" s="44">
        <v>2</v>
      </c>
      <c r="H39" s="61"/>
      <c r="I39" s="62">
        <v>0.019085648148148147</v>
      </c>
      <c r="J39" s="62">
        <v>0.019594907407407405</v>
      </c>
      <c r="K39" s="62">
        <v>0.04548611111111111</v>
      </c>
      <c r="L39" s="62">
        <v>0.04581018518518518</v>
      </c>
      <c r="M39" s="49">
        <v>0.05310185185185185</v>
      </c>
      <c r="N39" s="63"/>
      <c r="O39" s="62">
        <v>0.015613425925925926</v>
      </c>
      <c r="P39" s="62">
        <f t="shared" si="7"/>
        <v>0.0005092592592592579</v>
      </c>
      <c r="Q39" s="62">
        <f t="shared" si="4"/>
        <v>0.025891203703703704</v>
      </c>
      <c r="R39" s="62">
        <f t="shared" si="5"/>
        <v>0.00032407407407407385</v>
      </c>
      <c r="S39" s="62">
        <f t="shared" si="8"/>
        <v>0.0072916666666666685</v>
      </c>
    </row>
    <row r="40" spans="1:19" ht="12.75">
      <c r="A40" s="45" t="s">
        <v>101</v>
      </c>
      <c r="B40" s="44">
        <v>37</v>
      </c>
      <c r="C40" s="60">
        <v>0.0499537037037037</v>
      </c>
      <c r="D40" s="44" t="s">
        <v>56</v>
      </c>
      <c r="E40" s="44" t="s">
        <v>100</v>
      </c>
      <c r="F40" s="44">
        <v>832</v>
      </c>
      <c r="G40" s="44">
        <v>2</v>
      </c>
      <c r="H40" s="61"/>
      <c r="I40" s="62">
        <v>0.018252314814814815</v>
      </c>
      <c r="J40" s="62">
        <v>0.018935185185185183</v>
      </c>
      <c r="K40" s="62">
        <v>0.046168981481481484</v>
      </c>
      <c r="L40" s="62">
        <v>0.0465625</v>
      </c>
      <c r="M40" s="49">
        <v>0.053425925925925925</v>
      </c>
      <c r="N40" s="63"/>
      <c r="O40" s="62">
        <v>0.014780092592592595</v>
      </c>
      <c r="P40" s="62">
        <f t="shared" si="7"/>
        <v>0.0006828703703703684</v>
      </c>
      <c r="Q40" s="62">
        <f t="shared" si="4"/>
        <v>0.0272337962962963</v>
      </c>
      <c r="R40" s="62">
        <f t="shared" si="5"/>
        <v>0.00039351851851851527</v>
      </c>
      <c r="S40" s="62">
        <f t="shared" si="8"/>
        <v>0.006863425925925926</v>
      </c>
    </row>
    <row r="41" spans="1:19" ht="12.75">
      <c r="A41" s="45" t="s">
        <v>32</v>
      </c>
      <c r="B41" s="44">
        <v>38</v>
      </c>
      <c r="C41" s="60">
        <v>0.0503587962962963</v>
      </c>
      <c r="D41" s="44" t="s">
        <v>60</v>
      </c>
      <c r="E41" s="44" t="s">
        <v>57</v>
      </c>
      <c r="F41" s="44">
        <v>895</v>
      </c>
      <c r="G41" s="44">
        <v>2</v>
      </c>
      <c r="H41" s="61"/>
      <c r="I41" s="62">
        <v>0.01861111111111111</v>
      </c>
      <c r="J41" s="62">
        <v>0.018993055555555558</v>
      </c>
      <c r="K41" s="62">
        <v>0.04631944444444444</v>
      </c>
      <c r="L41" s="62">
        <v>0.046689814814814816</v>
      </c>
      <c r="M41" s="64">
        <v>0.053831018518518514</v>
      </c>
      <c r="N41" s="63"/>
      <c r="O41" s="62">
        <v>0.01513888888888889</v>
      </c>
      <c r="P41" s="62">
        <f t="shared" si="7"/>
        <v>0.00038194444444444864</v>
      </c>
      <c r="Q41" s="62">
        <f t="shared" si="4"/>
        <v>0.027326388888888883</v>
      </c>
      <c r="R41" s="62">
        <f t="shared" si="5"/>
        <v>0.00037037037037037507</v>
      </c>
      <c r="S41" s="62">
        <f t="shared" si="8"/>
        <v>0.007141203703703698</v>
      </c>
    </row>
    <row r="42" spans="1:19" ht="12.75">
      <c r="A42" s="45" t="s">
        <v>80</v>
      </c>
      <c r="B42" s="44">
        <v>39</v>
      </c>
      <c r="C42" s="60">
        <f>SUM(M42)</f>
        <v>0.05053240740740741</v>
      </c>
      <c r="D42" s="44" t="s">
        <v>60</v>
      </c>
      <c r="E42" s="44" t="s">
        <v>81</v>
      </c>
      <c r="F42" s="44">
        <v>817</v>
      </c>
      <c r="G42" s="44">
        <v>1</v>
      </c>
      <c r="H42" s="61"/>
      <c r="I42" s="62">
        <v>0.015520833333333333</v>
      </c>
      <c r="J42" s="62">
        <v>0.016550925925925924</v>
      </c>
      <c r="K42" s="62">
        <v>0.0425</v>
      </c>
      <c r="L42" s="62">
        <v>0.04321759259259259</v>
      </c>
      <c r="M42" s="49">
        <v>0.05053240740740741</v>
      </c>
      <c r="N42" s="63"/>
      <c r="O42" s="62">
        <f>IF(I42=0,"",I42)</f>
        <v>0.015520833333333333</v>
      </c>
      <c r="P42" s="62">
        <f t="shared" si="7"/>
        <v>0.0010300925925925911</v>
      </c>
      <c r="Q42" s="62">
        <f t="shared" si="4"/>
        <v>0.02594907407407408</v>
      </c>
      <c r="R42" s="62">
        <f t="shared" si="5"/>
        <v>0.0007175925925925891</v>
      </c>
      <c r="S42" s="62">
        <f t="shared" si="8"/>
        <v>0.007314814814814816</v>
      </c>
    </row>
    <row r="43" spans="1:19" ht="12.75">
      <c r="A43" s="45" t="s">
        <v>25</v>
      </c>
      <c r="B43" s="44">
        <v>40</v>
      </c>
      <c r="C43" s="60">
        <v>0.05121527777777778</v>
      </c>
      <c r="D43" s="44" t="s">
        <v>56</v>
      </c>
      <c r="E43" s="44" t="s">
        <v>57</v>
      </c>
      <c r="F43" s="44">
        <v>894</v>
      </c>
      <c r="G43" s="44">
        <v>2</v>
      </c>
      <c r="H43" s="61"/>
      <c r="I43" s="62">
        <v>0.01800925925925926</v>
      </c>
      <c r="J43" s="62">
        <v>0.018391203703703705</v>
      </c>
      <c r="K43" s="62">
        <v>0.04743055555555556</v>
      </c>
      <c r="L43" s="62">
        <v>0.04778935185185185</v>
      </c>
      <c r="M43" s="64">
        <v>0.0546875</v>
      </c>
      <c r="N43" s="63"/>
      <c r="O43" s="62">
        <v>0.014537037037037038</v>
      </c>
      <c r="P43" s="62">
        <f t="shared" si="7"/>
        <v>0.00038194444444444517</v>
      </c>
      <c r="Q43" s="62">
        <f t="shared" si="4"/>
        <v>0.029039351851851854</v>
      </c>
      <c r="R43" s="62">
        <f t="shared" si="5"/>
        <v>0.0003587962962962876</v>
      </c>
      <c r="S43" s="62">
        <f t="shared" si="8"/>
        <v>0.006898148148148153</v>
      </c>
    </row>
    <row r="44" spans="1:19" ht="12.75">
      <c r="A44" s="45" t="s">
        <v>82</v>
      </c>
      <c r="B44" s="44">
        <v>41</v>
      </c>
      <c r="C44" s="60">
        <f>SUM(M44)</f>
        <v>0.05209490740740741</v>
      </c>
      <c r="D44" s="44" t="s">
        <v>60</v>
      </c>
      <c r="E44" s="44" t="s">
        <v>83</v>
      </c>
      <c r="F44" s="44">
        <v>818</v>
      </c>
      <c r="G44" s="44">
        <v>1</v>
      </c>
      <c r="H44" s="61"/>
      <c r="I44" s="62">
        <v>0.014641203703703703</v>
      </c>
      <c r="J44" s="62">
        <v>0.01537037037037037</v>
      </c>
      <c r="K44" s="62">
        <v>0.044409722222222225</v>
      </c>
      <c r="L44" s="62">
        <v>0.04510416666666667</v>
      </c>
      <c r="M44" s="49">
        <v>0.05209490740740741</v>
      </c>
      <c r="N44" s="63"/>
      <c r="O44" s="62">
        <f>IF(I44=0,"",I44)</f>
        <v>0.014641203703703703</v>
      </c>
      <c r="P44" s="62">
        <f t="shared" si="7"/>
        <v>0.0007291666666666662</v>
      </c>
      <c r="Q44" s="62">
        <f t="shared" si="4"/>
        <v>0.029039351851851858</v>
      </c>
      <c r="R44" s="62">
        <f t="shared" si="5"/>
        <v>0.000694444444444442</v>
      </c>
      <c r="S44" s="62">
        <f t="shared" si="8"/>
        <v>0.006990740740740742</v>
      </c>
    </row>
    <row r="45" spans="1:19" ht="12.75">
      <c r="A45" s="45" t="s">
        <v>120</v>
      </c>
      <c r="B45" s="44">
        <v>42</v>
      </c>
      <c r="C45" s="60">
        <v>0.05251157407407408</v>
      </c>
      <c r="D45" s="44" t="s">
        <v>60</v>
      </c>
      <c r="E45" s="44" t="s">
        <v>57</v>
      </c>
      <c r="F45" s="44">
        <v>893</v>
      </c>
      <c r="G45" s="44">
        <v>2</v>
      </c>
      <c r="H45" s="61"/>
      <c r="I45" s="62">
        <v>0.018425925925925925</v>
      </c>
      <c r="J45" s="62">
        <v>0.019282407407407408</v>
      </c>
      <c r="K45" s="62">
        <v>0.04861111111111111</v>
      </c>
      <c r="L45" s="62">
        <v>0.049097222222222216</v>
      </c>
      <c r="M45" s="64">
        <v>0.055983796296296295</v>
      </c>
      <c r="N45" s="63"/>
      <c r="O45" s="62">
        <v>0.014953703703703705</v>
      </c>
      <c r="P45" s="62">
        <f t="shared" si="7"/>
        <v>0.0008564814814814824</v>
      </c>
      <c r="Q45" s="62">
        <f t="shared" si="4"/>
        <v>0.029328703703703704</v>
      </c>
      <c r="R45" s="62">
        <f t="shared" si="5"/>
        <v>0.00048611111111110383</v>
      </c>
      <c r="S45" s="62">
        <f t="shared" si="8"/>
        <v>0.00688657407407408</v>
      </c>
    </row>
    <row r="46" spans="1:19" ht="12.75">
      <c r="A46" s="45" t="s">
        <v>46</v>
      </c>
      <c r="B46" s="44">
        <v>43</v>
      </c>
      <c r="C46" s="60">
        <v>0.05291666666666667</v>
      </c>
      <c r="D46" s="44" t="s">
        <v>56</v>
      </c>
      <c r="E46" s="44" t="s">
        <v>57</v>
      </c>
      <c r="F46" s="44">
        <v>890</v>
      </c>
      <c r="G46" s="44">
        <v>2</v>
      </c>
      <c r="H46" s="61"/>
      <c r="I46" s="62">
        <v>0.01892361111111111</v>
      </c>
      <c r="J46" s="62">
        <v>0.019386574074074073</v>
      </c>
      <c r="K46" s="62">
        <v>0.04895833333333333</v>
      </c>
      <c r="L46" s="62">
        <v>0.04913194444444444</v>
      </c>
      <c r="M46" s="64">
        <v>0.056388888888888884</v>
      </c>
      <c r="N46" s="63"/>
      <c r="O46" s="62">
        <v>0.01545138888888889</v>
      </c>
      <c r="P46" s="62">
        <f t="shared" si="7"/>
        <v>0.00046296296296296363</v>
      </c>
      <c r="Q46" s="62">
        <f t="shared" si="4"/>
        <v>0.02957175925925926</v>
      </c>
      <c r="R46" s="62">
        <f t="shared" si="5"/>
        <v>0.0001736111111111105</v>
      </c>
      <c r="S46" s="62">
        <f t="shared" si="8"/>
        <v>0.007256944444444441</v>
      </c>
    </row>
    <row r="47" spans="1:19" ht="12.75">
      <c r="A47" s="45" t="s">
        <v>40</v>
      </c>
      <c r="B47" s="44">
        <v>44</v>
      </c>
      <c r="C47" s="60">
        <v>0.05319444444444444</v>
      </c>
      <c r="D47" s="44" t="s">
        <v>56</v>
      </c>
      <c r="E47" s="44" t="s">
        <v>57</v>
      </c>
      <c r="F47" s="44">
        <v>900</v>
      </c>
      <c r="G47" s="44">
        <v>2</v>
      </c>
      <c r="H47" s="61"/>
      <c r="I47" s="62">
        <v>0.01974537037037037</v>
      </c>
      <c r="J47" s="62">
        <v>0.02034722222222222</v>
      </c>
      <c r="K47" s="62">
        <v>0.04861111111111111</v>
      </c>
      <c r="L47" s="62">
        <v>0.048923611111111105</v>
      </c>
      <c r="M47" s="64">
        <v>0.05666666666666667</v>
      </c>
      <c r="N47" s="63"/>
      <c r="O47" s="62">
        <v>0.016273148148148148</v>
      </c>
      <c r="P47" s="62">
        <f t="shared" si="7"/>
        <v>0.0006018518518518499</v>
      </c>
      <c r="Q47" s="62">
        <f t="shared" si="4"/>
        <v>0.02826388888888889</v>
      </c>
      <c r="R47" s="62">
        <f t="shared" si="5"/>
        <v>0.00031249999999999334</v>
      </c>
      <c r="S47" s="62">
        <f t="shared" si="8"/>
        <v>0.0077430555555555655</v>
      </c>
    </row>
    <row r="48" spans="1:19" ht="12.75">
      <c r="A48" s="45" t="s">
        <v>92</v>
      </c>
      <c r="B48" s="44">
        <v>45</v>
      </c>
      <c r="C48" s="60">
        <v>0.05333333333333334</v>
      </c>
      <c r="D48" s="44" t="s">
        <v>60</v>
      </c>
      <c r="E48" s="44" t="s">
        <v>57</v>
      </c>
      <c r="F48" s="44">
        <v>892</v>
      </c>
      <c r="G48" s="44">
        <v>2</v>
      </c>
      <c r="H48" s="61"/>
      <c r="I48" s="62">
        <v>0.01909722222222222</v>
      </c>
      <c r="J48" s="62">
        <v>0.019664351851851853</v>
      </c>
      <c r="K48" s="62">
        <v>0.04861111111111111</v>
      </c>
      <c r="L48" s="62">
        <v>0.04921296296296296</v>
      </c>
      <c r="M48" s="64">
        <v>0.056805555555555554</v>
      </c>
      <c r="N48" s="63"/>
      <c r="O48" s="62">
        <v>0.015625</v>
      </c>
      <c r="P48" s="62">
        <f t="shared" si="7"/>
        <v>0.0005671296296296327</v>
      </c>
      <c r="Q48" s="62">
        <f t="shared" si="4"/>
        <v>0.02894675925925926</v>
      </c>
      <c r="R48" s="62">
        <f t="shared" si="5"/>
        <v>0.0006018518518518465</v>
      </c>
      <c r="S48" s="62">
        <f t="shared" si="8"/>
        <v>0.007592592592592595</v>
      </c>
    </row>
    <row r="49" spans="1:19" ht="12.75">
      <c r="A49" s="45" t="s">
        <v>45</v>
      </c>
      <c r="B49" s="44">
        <v>46</v>
      </c>
      <c r="C49" s="60">
        <v>0.053912037037037036</v>
      </c>
      <c r="D49" s="44" t="s">
        <v>56</v>
      </c>
      <c r="E49" s="44" t="s">
        <v>57</v>
      </c>
      <c r="F49" s="44">
        <v>896</v>
      </c>
      <c r="G49" s="44">
        <v>2</v>
      </c>
      <c r="H49" s="61"/>
      <c r="I49" s="62">
        <v>0.019282407407407408</v>
      </c>
      <c r="J49" s="62">
        <v>0.01996527777777778</v>
      </c>
      <c r="K49" s="62">
        <v>0.049479166666666664</v>
      </c>
      <c r="L49" s="62">
        <v>0.049837962962962966</v>
      </c>
      <c r="M49" s="64">
        <v>0.05738425925925925</v>
      </c>
      <c r="N49" s="63"/>
      <c r="O49" s="62">
        <v>0.015810185185185184</v>
      </c>
      <c r="P49" s="62">
        <f t="shared" si="7"/>
        <v>0.0006828703703703719</v>
      </c>
      <c r="Q49" s="62">
        <f t="shared" si="4"/>
        <v>0.029513888888888885</v>
      </c>
      <c r="R49" s="62">
        <f t="shared" si="5"/>
        <v>0.0003587962962963015</v>
      </c>
      <c r="S49" s="62">
        <f t="shared" si="8"/>
        <v>0.007546296296296287</v>
      </c>
    </row>
    <row r="50" spans="1:19" ht="12.75">
      <c r="A50" s="45" t="s">
        <v>90</v>
      </c>
      <c r="B50" s="44">
        <v>47</v>
      </c>
      <c r="C50" s="60">
        <v>0.0546875</v>
      </c>
      <c r="D50" s="44" t="s">
        <v>60</v>
      </c>
      <c r="E50" s="44"/>
      <c r="F50" s="44">
        <v>825</v>
      </c>
      <c r="G50" s="44">
        <v>2</v>
      </c>
      <c r="H50" s="61"/>
      <c r="I50" s="62">
        <v>0.0184375</v>
      </c>
      <c r="J50" s="62">
        <v>0.019780092592592592</v>
      </c>
      <c r="K50" s="62">
        <v>0.04189814814814815</v>
      </c>
      <c r="L50" s="62">
        <v>0.05144675925925926</v>
      </c>
      <c r="M50" s="49">
        <v>0.05815972222222222</v>
      </c>
      <c r="N50" s="63"/>
      <c r="O50" s="62">
        <v>0.014965277777777779</v>
      </c>
      <c r="P50" s="62">
        <f t="shared" si="7"/>
        <v>0.0013425925925925931</v>
      </c>
      <c r="Q50" s="62">
        <f t="shared" si="4"/>
        <v>0.022118055555555557</v>
      </c>
      <c r="R50" s="62">
        <f t="shared" si="5"/>
        <v>0.009548611111111112</v>
      </c>
      <c r="S50" s="62">
        <f t="shared" si="8"/>
        <v>0.006712962962962955</v>
      </c>
    </row>
    <row r="51" spans="1:19" ht="12.75">
      <c r="A51" s="45" t="s">
        <v>61</v>
      </c>
      <c r="B51" s="44">
        <v>48</v>
      </c>
      <c r="C51" s="60">
        <f>SUM(M51)</f>
        <v>0.056157407407407406</v>
      </c>
      <c r="D51" s="44" t="s">
        <v>60</v>
      </c>
      <c r="E51" s="44" t="s">
        <v>62</v>
      </c>
      <c r="F51" s="44">
        <v>801</v>
      </c>
      <c r="G51" s="44">
        <v>1</v>
      </c>
      <c r="H51" s="61"/>
      <c r="I51" s="62">
        <v>0.015509259259259257</v>
      </c>
      <c r="J51" s="62">
        <v>0.016261574074074074</v>
      </c>
      <c r="K51" s="62">
        <v>0.04769675925925926</v>
      </c>
      <c r="L51" s="62">
        <v>0.04866898148148149</v>
      </c>
      <c r="M51" s="49">
        <v>0.056157407407407406</v>
      </c>
      <c r="N51" s="63"/>
      <c r="O51" s="62">
        <f>IF(I51=0,"",I51)</f>
        <v>0.015509259259259257</v>
      </c>
      <c r="P51" s="62">
        <f t="shared" si="7"/>
        <v>0.0007523148148148168</v>
      </c>
      <c r="Q51" s="62">
        <f t="shared" si="4"/>
        <v>0.031435185185185184</v>
      </c>
      <c r="R51" s="62">
        <f t="shared" si="5"/>
        <v>0.0009722222222222285</v>
      </c>
      <c r="S51" s="62">
        <f t="shared" si="8"/>
        <v>0.007488425925925919</v>
      </c>
    </row>
    <row r="52" spans="1:19" ht="12.75">
      <c r="A52" s="45" t="s">
        <v>104</v>
      </c>
      <c r="B52" s="44">
        <v>49</v>
      </c>
      <c r="C52" s="60">
        <v>0.05983796296296296</v>
      </c>
      <c r="D52" s="44" t="s">
        <v>60</v>
      </c>
      <c r="E52" s="44" t="s">
        <v>57</v>
      </c>
      <c r="F52" s="44">
        <v>888</v>
      </c>
      <c r="G52" s="44">
        <v>2</v>
      </c>
      <c r="H52" s="61"/>
      <c r="I52" s="62">
        <v>0.020671296296296295</v>
      </c>
      <c r="J52" s="62">
        <v>0.021736111111111112</v>
      </c>
      <c r="K52" s="62">
        <v>0.05478009259259259</v>
      </c>
      <c r="L52" s="62">
        <v>0.05509259259259259</v>
      </c>
      <c r="M52" s="64">
        <v>0.06331018518518518</v>
      </c>
      <c r="N52" s="63"/>
      <c r="O52" s="62">
        <v>0.01719907407407407</v>
      </c>
      <c r="P52" s="62">
        <f t="shared" si="7"/>
        <v>0.001064814814814817</v>
      </c>
      <c r="Q52" s="62">
        <f t="shared" si="4"/>
        <v>0.03304398148148148</v>
      </c>
      <c r="R52" s="62">
        <f t="shared" si="5"/>
        <v>0.0003125000000000003</v>
      </c>
      <c r="S52" s="62">
        <f t="shared" si="8"/>
        <v>0.008217592592592589</v>
      </c>
    </row>
    <row r="53" spans="1:19" ht="12.75">
      <c r="A53" s="45" t="s">
        <v>24</v>
      </c>
      <c r="B53" s="44">
        <v>50</v>
      </c>
      <c r="C53" s="60">
        <v>0.05984953703703704</v>
      </c>
      <c r="D53" s="44" t="s">
        <v>60</v>
      </c>
      <c r="E53" s="44" t="s">
        <v>57</v>
      </c>
      <c r="F53" s="44">
        <v>887</v>
      </c>
      <c r="G53" s="44">
        <v>2</v>
      </c>
      <c r="H53" s="61"/>
      <c r="I53" s="62">
        <v>0.020671296296296295</v>
      </c>
      <c r="J53" s="62">
        <v>0.021736111111111112</v>
      </c>
      <c r="K53" s="62">
        <v>0.05478009259259259</v>
      </c>
      <c r="L53" s="62">
        <v>0.05538194444444444</v>
      </c>
      <c r="M53" s="64">
        <v>0.06332175925925926</v>
      </c>
      <c r="N53" s="63"/>
      <c r="O53" s="62">
        <v>0.016967592592592593</v>
      </c>
      <c r="P53" s="62">
        <f t="shared" si="7"/>
        <v>0.001064814814814817</v>
      </c>
      <c r="Q53" s="62">
        <f t="shared" si="4"/>
        <v>0.03304398148148148</v>
      </c>
      <c r="R53" s="62">
        <f t="shared" si="5"/>
        <v>0.0006018518518518534</v>
      </c>
      <c r="S53" s="62">
        <f t="shared" si="8"/>
        <v>0.007939814814814816</v>
      </c>
    </row>
    <row r="54" spans="1:19" ht="12.75">
      <c r="A54" s="45" t="s">
        <v>93</v>
      </c>
      <c r="B54" s="44">
        <v>51</v>
      </c>
      <c r="C54" s="60">
        <v>0.06145833333333334</v>
      </c>
      <c r="D54" s="44" t="s">
        <v>56</v>
      </c>
      <c r="E54" s="44" t="s">
        <v>57</v>
      </c>
      <c r="F54" s="44">
        <v>891</v>
      </c>
      <c r="G54" s="44">
        <v>2</v>
      </c>
      <c r="H54" s="61"/>
      <c r="I54" s="62">
        <v>0.02199074074074074</v>
      </c>
      <c r="J54" s="62">
        <v>0.022847222222222224</v>
      </c>
      <c r="K54" s="62">
        <v>0.055636574074074074</v>
      </c>
      <c r="L54" s="62">
        <v>0.05596064814814814</v>
      </c>
      <c r="M54" s="64">
        <v>0.06493055555555556</v>
      </c>
      <c r="N54" s="63"/>
      <c r="O54" s="62">
        <v>0.01851851851851852</v>
      </c>
      <c r="P54" s="62">
        <f t="shared" si="7"/>
        <v>0.0008564814814814824</v>
      </c>
      <c r="Q54" s="62">
        <f t="shared" si="4"/>
        <v>0.03278935185185185</v>
      </c>
      <c r="R54" s="62">
        <f t="shared" si="5"/>
        <v>0.0003240740740740669</v>
      </c>
      <c r="S54" s="62">
        <f t="shared" si="8"/>
        <v>0.00896990740740742</v>
      </c>
    </row>
  </sheetData>
  <sheetProtection selectLockedCells="1" selectUnlockedCells="1"/>
  <autoFilter ref="A3:S38">
    <sortState ref="A4:S54">
      <sortCondition sortBy="value" ref="C4:C54"/>
    </sortState>
  </autoFilter>
  <conditionalFormatting sqref="A4:S5 L8:S8 C9:S54 C8:J8 A7:B54 A6:Q6 R6:S7 C7:Q7">
    <cfRule type="expression" priority="6" dxfId="0" stopIfTrue="1">
      <formula>"$D$4=""F"""</formula>
    </cfRule>
  </conditionalFormatting>
  <conditionalFormatting sqref="G4">
    <cfRule type="colorScale" priority="5" dxfId="0">
      <colorScale>
        <cfvo type="formula" val="&quot;m&quot;"/>
        <cfvo type="formula" val="&quot;f&quot;"/>
        <color theme="4" tint="-0.24997000396251678"/>
        <color rgb="FFFFEF9C"/>
      </colorScale>
    </cfRule>
  </conditionalFormatting>
  <conditionalFormatting sqref="D10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D55:D65536 D1:D3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9:D5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4.57421875" style="0" customWidth="1"/>
    <col min="2" max="2" width="10.7109375" style="1" customWidth="1"/>
    <col min="3" max="3" width="10.140625" style="1" customWidth="1"/>
    <col min="4" max="4" width="13.140625" style="1" customWidth="1"/>
    <col min="5" max="5" width="16.421875" style="0" customWidth="1"/>
    <col min="6" max="6" width="13.28125" style="43" customWidth="1"/>
    <col min="7" max="7" width="18.7109375" style="76" customWidth="1"/>
    <col min="8" max="8" width="18.8515625" style="82" customWidth="1"/>
    <col min="9" max="9" width="10.28125" style="0" customWidth="1"/>
  </cols>
  <sheetData>
    <row r="1" spans="1:8" s="5" customFormat="1" ht="12.75">
      <c r="A1" s="12" t="s">
        <v>0</v>
      </c>
      <c r="B1" s="3">
        <v>2010</v>
      </c>
      <c r="C1" s="3">
        <v>2011</v>
      </c>
      <c r="D1" s="3">
        <v>2012</v>
      </c>
      <c r="E1" s="3">
        <v>2013</v>
      </c>
      <c r="F1" s="42">
        <v>2014</v>
      </c>
      <c r="G1" s="3" t="s">
        <v>28</v>
      </c>
      <c r="H1" s="3"/>
    </row>
    <row r="2" spans="1:8" s="5" customFormat="1" ht="12.75">
      <c r="A2" s="25" t="s">
        <v>44</v>
      </c>
      <c r="B2" s="65"/>
      <c r="C2" s="65"/>
      <c r="D2" s="32"/>
      <c r="E2" s="38">
        <v>0.05533564814814815</v>
      </c>
      <c r="F2" s="74"/>
      <c r="G2" s="75"/>
      <c r="H2" s="82"/>
    </row>
    <row r="3" spans="1:8" s="5" customFormat="1" ht="12.75">
      <c r="A3" s="27" t="s">
        <v>34</v>
      </c>
      <c r="B3" s="65"/>
      <c r="C3" s="65"/>
      <c r="D3" s="32">
        <v>0.04155092592592593</v>
      </c>
      <c r="E3" s="32"/>
      <c r="F3" s="74"/>
      <c r="G3" s="75"/>
      <c r="H3" s="82"/>
    </row>
    <row r="4" spans="1:7" ht="12.75">
      <c r="A4" s="25" t="s">
        <v>37</v>
      </c>
      <c r="B4" s="65"/>
      <c r="C4" s="65"/>
      <c r="D4" s="32"/>
      <c r="E4" s="38">
        <v>0.04657407407407407</v>
      </c>
      <c r="F4" s="74"/>
      <c r="G4" s="75"/>
    </row>
    <row r="5" spans="1:8" s="5" customFormat="1" ht="12.75">
      <c r="A5" s="27" t="s">
        <v>16</v>
      </c>
      <c r="B5" s="65"/>
      <c r="C5" s="65">
        <v>0.04310185185185185</v>
      </c>
      <c r="D5" s="32"/>
      <c r="E5" s="32"/>
      <c r="F5" s="51"/>
      <c r="G5" s="76"/>
      <c r="H5" s="82"/>
    </row>
    <row r="6" spans="1:8" s="5" customFormat="1" ht="12.75">
      <c r="A6" s="28" t="s">
        <v>20</v>
      </c>
      <c r="B6" s="65"/>
      <c r="C6" s="65">
        <v>0.044814814814814814</v>
      </c>
      <c r="D6" s="32"/>
      <c r="E6" s="32"/>
      <c r="F6" s="74">
        <v>0.04313657407407407</v>
      </c>
      <c r="G6" s="76"/>
      <c r="H6" s="82"/>
    </row>
    <row r="7" spans="1:8" s="5" customFormat="1" ht="12.75">
      <c r="A7" s="27" t="s">
        <v>19</v>
      </c>
      <c r="B7" s="66"/>
      <c r="C7" s="67">
        <v>0.044444444444444446</v>
      </c>
      <c r="D7" s="33"/>
      <c r="E7" s="33"/>
      <c r="F7" s="51"/>
      <c r="G7" s="76"/>
      <c r="H7" s="82"/>
    </row>
    <row r="8" spans="1:7" ht="12.75">
      <c r="A8" s="26" t="s">
        <v>40</v>
      </c>
      <c r="B8" s="67"/>
      <c r="C8" s="66"/>
      <c r="D8" s="34"/>
      <c r="E8" s="39">
        <v>0.056076388888888884</v>
      </c>
      <c r="F8" s="74">
        <v>0.05319444444444444</v>
      </c>
      <c r="G8" s="75">
        <f>E8-F8</f>
        <v>0.002881944444444444</v>
      </c>
    </row>
    <row r="9" spans="1:8" s="5" customFormat="1" ht="12.75">
      <c r="A9" s="27" t="s">
        <v>17</v>
      </c>
      <c r="B9" s="67"/>
      <c r="C9" s="67">
        <v>0.04324074074074074</v>
      </c>
      <c r="D9" s="33">
        <v>0.04415509259259259</v>
      </c>
      <c r="E9" s="33">
        <v>0.043854166666666666</v>
      </c>
      <c r="F9" s="74">
        <v>0.04431712962962963</v>
      </c>
      <c r="G9" s="84">
        <v>0.0004629629629629629</v>
      </c>
      <c r="H9" s="83"/>
    </row>
    <row r="10" spans="1:8" s="5" customFormat="1" ht="12.75">
      <c r="A10" s="28" t="s">
        <v>32</v>
      </c>
      <c r="B10" s="67"/>
      <c r="C10" s="67"/>
      <c r="D10" s="33">
        <v>0.04961805555555556</v>
      </c>
      <c r="E10" s="33">
        <v>0.05057870370370371</v>
      </c>
      <c r="F10" s="74">
        <v>0.0503587962962963</v>
      </c>
      <c r="G10" s="75">
        <f>E10-F10</f>
        <v>0.00021990740740741171</v>
      </c>
      <c r="H10" s="82"/>
    </row>
    <row r="11" spans="1:8" s="9" customFormat="1" ht="12.75">
      <c r="A11" s="30" t="s">
        <v>25</v>
      </c>
      <c r="B11" s="68"/>
      <c r="C11" s="68">
        <v>0.0512037037037037</v>
      </c>
      <c r="D11" s="35">
        <v>0.0512037037037037</v>
      </c>
      <c r="E11" s="35">
        <v>0.0525</v>
      </c>
      <c r="F11" s="74">
        <v>0.05121527777777778</v>
      </c>
      <c r="G11" s="75">
        <f>E11-F11</f>
        <v>0.0012847222222222149</v>
      </c>
      <c r="H11" s="82"/>
    </row>
    <row r="12" spans="1:7" ht="12.75">
      <c r="A12" s="26" t="s">
        <v>46</v>
      </c>
      <c r="B12" s="67"/>
      <c r="C12" s="66"/>
      <c r="D12" s="34"/>
      <c r="E12" s="39">
        <v>0.05331018518518518</v>
      </c>
      <c r="F12" s="74">
        <v>0.05291666666666667</v>
      </c>
      <c r="G12" s="75">
        <f>E12-F12</f>
        <v>0.00039351851851851527</v>
      </c>
    </row>
    <row r="13" spans="1:7" ht="12.75">
      <c r="A13" s="26" t="s">
        <v>43</v>
      </c>
      <c r="B13" s="68"/>
      <c r="C13" s="66"/>
      <c r="D13" s="34"/>
      <c r="E13" s="39">
        <v>0.058275462962962966</v>
      </c>
      <c r="F13" s="51"/>
      <c r="G13" s="75"/>
    </row>
    <row r="14" spans="1:8" s="6" customFormat="1" ht="12.75">
      <c r="A14" s="28" t="s">
        <v>24</v>
      </c>
      <c r="B14" s="67"/>
      <c r="C14" s="67">
        <v>0.051006944444444445</v>
      </c>
      <c r="D14" s="35">
        <v>0.05108796296296297</v>
      </c>
      <c r="E14" s="33">
        <v>0.052002314814814814</v>
      </c>
      <c r="F14" s="74">
        <v>0.05984953703703704</v>
      </c>
      <c r="G14" s="75"/>
      <c r="H14" s="83"/>
    </row>
    <row r="15" spans="1:13" s="7" customFormat="1" ht="12.75">
      <c r="A15" s="26" t="s">
        <v>55</v>
      </c>
      <c r="B15" s="67"/>
      <c r="C15" s="67"/>
      <c r="D15" s="36"/>
      <c r="E15" s="39">
        <v>0.04854166666666667</v>
      </c>
      <c r="F15" s="51"/>
      <c r="G15" s="75"/>
      <c r="H15" s="82"/>
      <c r="M15" s="6"/>
    </row>
    <row r="16" spans="1:7" ht="12.75">
      <c r="A16" s="26" t="s">
        <v>45</v>
      </c>
      <c r="B16" s="67"/>
      <c r="C16" s="66"/>
      <c r="D16" s="34"/>
      <c r="E16" s="39">
        <v>0.05627314814814815</v>
      </c>
      <c r="F16" s="74">
        <v>0.053912037037037036</v>
      </c>
      <c r="G16" s="75">
        <f>E16-F16</f>
        <v>0.0023611111111111124</v>
      </c>
    </row>
    <row r="17" spans="1:7" ht="12.75">
      <c r="A17" s="27" t="s">
        <v>15</v>
      </c>
      <c r="B17" s="67"/>
      <c r="C17" s="67">
        <v>0.04196759259259259</v>
      </c>
      <c r="D17" s="34"/>
      <c r="E17" s="33"/>
      <c r="F17" s="51"/>
      <c r="G17" s="75"/>
    </row>
    <row r="18" spans="1:7" ht="12.75">
      <c r="A18" s="27" t="s">
        <v>18</v>
      </c>
      <c r="B18" s="67"/>
      <c r="C18" s="67">
        <v>0.043541666666666666</v>
      </c>
      <c r="D18" s="34"/>
      <c r="E18" s="33"/>
      <c r="F18" s="74">
        <v>0.03796296296296296</v>
      </c>
      <c r="G18" s="75"/>
    </row>
    <row r="19" spans="1:7" ht="12.75">
      <c r="A19" s="26" t="s">
        <v>42</v>
      </c>
      <c r="B19" s="67"/>
      <c r="C19" s="67"/>
      <c r="D19" s="34"/>
      <c r="E19" s="39">
        <v>0.06202546296296296</v>
      </c>
      <c r="F19" s="51"/>
      <c r="G19" s="75"/>
    </row>
    <row r="20" spans="1:7" ht="12.75">
      <c r="A20" s="28" t="s">
        <v>23</v>
      </c>
      <c r="B20" s="66"/>
      <c r="C20" s="67">
        <v>0.04795138888888889</v>
      </c>
      <c r="D20" s="34"/>
      <c r="E20" s="33"/>
      <c r="F20" s="51"/>
      <c r="G20" s="75"/>
    </row>
    <row r="21" spans="1:7" ht="12.75">
      <c r="A21" s="28" t="s">
        <v>33</v>
      </c>
      <c r="B21" s="67"/>
      <c r="C21" s="67"/>
      <c r="D21" s="32">
        <v>0.04753472222222222</v>
      </c>
      <c r="E21" s="34"/>
      <c r="F21" s="74">
        <v>0.04488425925925926</v>
      </c>
      <c r="G21" s="75">
        <f>D21-F21</f>
        <v>0.0026504629629629586</v>
      </c>
    </row>
    <row r="22" spans="1:7" ht="12.75">
      <c r="A22" s="27" t="s">
        <v>14</v>
      </c>
      <c r="B22" s="67"/>
      <c r="C22" s="67">
        <v>0.040949074074074075</v>
      </c>
      <c r="D22" s="33"/>
      <c r="E22" s="33">
        <v>0.04043981481481482</v>
      </c>
      <c r="F22" s="52"/>
      <c r="G22" s="75"/>
    </row>
    <row r="23" spans="1:7" ht="12.75">
      <c r="A23" s="25" t="s">
        <v>47</v>
      </c>
      <c r="B23" s="67"/>
      <c r="C23" s="66"/>
      <c r="D23" s="34"/>
      <c r="E23" s="40">
        <v>0.051284722222222225</v>
      </c>
      <c r="F23" s="51"/>
      <c r="G23" s="75"/>
    </row>
    <row r="24" spans="1:7" ht="12.75">
      <c r="A24" s="31" t="s">
        <v>26</v>
      </c>
      <c r="B24" s="69"/>
      <c r="C24" s="69">
        <v>0.058680555555555555</v>
      </c>
      <c r="D24" s="36"/>
      <c r="E24" s="36"/>
      <c r="F24" s="51"/>
      <c r="G24" s="75"/>
    </row>
    <row r="25" spans="1:7" ht="12.75">
      <c r="A25" s="28" t="s">
        <v>21</v>
      </c>
      <c r="B25" s="67"/>
      <c r="C25" s="67">
        <v>0.04535879629629629</v>
      </c>
      <c r="D25" s="33"/>
      <c r="E25" s="33"/>
      <c r="F25" s="74">
        <v>0.04671296296296296</v>
      </c>
      <c r="G25" s="75"/>
    </row>
    <row r="26" spans="1:8" s="50" customFormat="1" ht="12.75">
      <c r="A26" s="48" t="s">
        <v>27</v>
      </c>
      <c r="B26" s="66"/>
      <c r="C26" s="67">
        <v>0.06332175925925926</v>
      </c>
      <c r="D26" s="40"/>
      <c r="E26" s="40">
        <v>0.05237268518518518</v>
      </c>
      <c r="F26" s="53"/>
      <c r="G26" s="75"/>
      <c r="H26" s="15"/>
    </row>
    <row r="27" spans="1:7" ht="12.75">
      <c r="A27" s="29" t="s">
        <v>22</v>
      </c>
      <c r="B27" s="70"/>
      <c r="C27" s="70">
        <v>0.04591435185185185</v>
      </c>
      <c r="D27" s="37"/>
      <c r="E27" s="37"/>
      <c r="F27" s="51"/>
      <c r="G27" s="75"/>
    </row>
    <row r="28" spans="1:7" ht="12.75">
      <c r="A28" s="26" t="s">
        <v>41</v>
      </c>
      <c r="B28" s="67"/>
      <c r="C28" s="67"/>
      <c r="D28" s="33"/>
      <c r="E28" s="39">
        <v>0.05876157407407407</v>
      </c>
      <c r="F28" s="51"/>
      <c r="G28" s="75"/>
    </row>
    <row r="29" spans="1:7" ht="12.75">
      <c r="A29" s="25" t="s">
        <v>96</v>
      </c>
      <c r="B29" s="67"/>
      <c r="C29" s="67"/>
      <c r="D29" s="33"/>
      <c r="E29" s="40">
        <v>0.04645833333333333</v>
      </c>
      <c r="F29" s="74">
        <v>0.04795138888888889</v>
      </c>
      <c r="G29" s="84">
        <v>0.0014930555555555556</v>
      </c>
    </row>
    <row r="30" spans="1:7" ht="12.75">
      <c r="A30" s="25" t="s">
        <v>48</v>
      </c>
      <c r="B30" s="66"/>
      <c r="C30" s="66"/>
      <c r="D30" s="34"/>
      <c r="E30" s="40">
        <v>0.04957175925925925</v>
      </c>
      <c r="F30" s="51"/>
      <c r="G30" s="75"/>
    </row>
    <row r="31" spans="1:6" ht="12.75">
      <c r="A31" s="45" t="s">
        <v>59</v>
      </c>
      <c r="B31" s="71"/>
      <c r="C31" s="71"/>
      <c r="D31" s="55"/>
      <c r="E31" s="56"/>
      <c r="F31" s="74">
        <v>0.04728009259259259</v>
      </c>
    </row>
    <row r="32" spans="1:6" ht="12.75">
      <c r="A32" s="45" t="s">
        <v>78</v>
      </c>
      <c r="B32" s="71"/>
      <c r="C32" s="71"/>
      <c r="D32" s="55"/>
      <c r="E32" s="56"/>
      <c r="F32" s="74">
        <v>0.05251157407407408</v>
      </c>
    </row>
    <row r="33" spans="1:6" ht="12.75">
      <c r="A33" s="45" t="s">
        <v>92</v>
      </c>
      <c r="B33" s="71"/>
      <c r="C33" s="71"/>
      <c r="D33" s="55"/>
      <c r="E33" s="56"/>
      <c r="F33" s="74">
        <v>0.05333333333333334</v>
      </c>
    </row>
    <row r="34" spans="1:6" ht="12.75">
      <c r="A34" s="45" t="s">
        <v>104</v>
      </c>
      <c r="B34" s="71"/>
      <c r="C34" s="71"/>
      <c r="D34" s="55"/>
      <c r="E34" s="56"/>
      <c r="F34" s="74">
        <v>0.05983796296296296</v>
      </c>
    </row>
    <row r="35" spans="1:6" ht="12.75">
      <c r="A35" s="45" t="s">
        <v>93</v>
      </c>
      <c r="B35" s="72"/>
      <c r="C35" s="72"/>
      <c r="D35" s="58"/>
      <c r="E35" s="56"/>
      <c r="F35" s="74">
        <v>0.06145833333333334</v>
      </c>
    </row>
    <row r="36" spans="1:6" ht="12.75">
      <c r="A36" s="54"/>
      <c r="B36" s="71"/>
      <c r="C36" s="71"/>
      <c r="D36" s="55"/>
      <c r="E36" s="56"/>
      <c r="F36" s="51"/>
    </row>
    <row r="37" spans="1:6" ht="12.75">
      <c r="A37" s="54"/>
      <c r="B37" s="71"/>
      <c r="C37" s="71"/>
      <c r="D37" s="55"/>
      <c r="E37" s="56"/>
      <c r="F37" s="51"/>
    </row>
    <row r="38" spans="1:6" ht="12.75">
      <c r="A38" s="54"/>
      <c r="B38" s="71"/>
      <c r="C38" s="71"/>
      <c r="D38" s="55"/>
      <c r="E38" s="56"/>
      <c r="F38" s="51"/>
    </row>
    <row r="39" spans="1:6" ht="12.75">
      <c r="A39" s="57"/>
      <c r="B39" s="73"/>
      <c r="C39" s="73"/>
      <c r="D39" s="59"/>
      <c r="E39" s="56"/>
      <c r="F39" s="51"/>
    </row>
    <row r="40" spans="1:6" ht="12.75">
      <c r="A40" s="57"/>
      <c r="B40" s="73"/>
      <c r="C40" s="73"/>
      <c r="D40" s="59"/>
      <c r="E40" s="56"/>
      <c r="F40" s="51"/>
    </row>
    <row r="41" spans="1:6" ht="12.75">
      <c r="A41" s="57"/>
      <c r="B41" s="73"/>
      <c r="C41" s="73"/>
      <c r="D41" s="59"/>
      <c r="E41" s="56"/>
      <c r="F41" s="51"/>
    </row>
    <row r="42" spans="1:6" ht="12.75">
      <c r="A42" s="54"/>
      <c r="B42" s="71"/>
      <c r="C42" s="71"/>
      <c r="D42" s="55"/>
      <c r="E42" s="56"/>
      <c r="F42" s="51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2:4" ht="12.75">
      <c r="B46" s="8"/>
      <c r="C46" s="8"/>
      <c r="D46" s="8"/>
    </row>
    <row r="47" spans="2:4" ht="12.75">
      <c r="B47" s="8"/>
      <c r="C47" s="8"/>
      <c r="D47" s="8"/>
    </row>
    <row r="48" spans="2:4" ht="12.75">
      <c r="B48" s="8"/>
      <c r="C48" s="8"/>
      <c r="D48" s="8"/>
    </row>
    <row r="49" spans="2:4" ht="12.75">
      <c r="B49" s="8"/>
      <c r="C49" s="8"/>
      <c r="D49" s="8"/>
    </row>
    <row r="50" spans="2:4" ht="12.75">
      <c r="B50" s="8"/>
      <c r="C50" s="8"/>
      <c r="D50" s="8"/>
    </row>
    <row r="51" spans="2:4" ht="12.75">
      <c r="B51" s="8"/>
      <c r="C51" s="8"/>
      <c r="D51" s="8"/>
    </row>
    <row r="52" spans="2:4" ht="12.75">
      <c r="B52" s="8"/>
      <c r="C52" s="8"/>
      <c r="D52" s="8"/>
    </row>
    <row r="53" spans="2:4" ht="12.75">
      <c r="B53" s="8"/>
      <c r="C53" s="8"/>
      <c r="D53" s="8"/>
    </row>
    <row r="54" spans="2:4" ht="12.75">
      <c r="B54" s="8"/>
      <c r="C54" s="8"/>
      <c r="D54" s="8"/>
    </row>
    <row r="55" spans="2:4" ht="12.75">
      <c r="B55" s="8"/>
      <c r="C55" s="8"/>
      <c r="D55" s="8"/>
    </row>
    <row r="56" spans="2:4" ht="12.75">
      <c r="B56" s="8"/>
      <c r="C56" s="8"/>
      <c r="D56" s="8"/>
    </row>
    <row r="57" spans="2:4" ht="12.75">
      <c r="B57" s="8"/>
      <c r="C57" s="8"/>
      <c r="D57" s="8"/>
    </row>
    <row r="58" spans="2:4" ht="12.75">
      <c r="B58" s="8"/>
      <c r="C58" s="8"/>
      <c r="D58" s="8"/>
    </row>
    <row r="59" spans="2:4" ht="12.75">
      <c r="B59" s="8"/>
      <c r="C59" s="8"/>
      <c r="D59" s="8"/>
    </row>
    <row r="60" spans="2:4" ht="12.75">
      <c r="B60" s="8"/>
      <c r="C60" s="8"/>
      <c r="D60" s="8"/>
    </row>
    <row r="61" spans="2:4" ht="12.75">
      <c r="B61" s="8"/>
      <c r="C61" s="8"/>
      <c r="D61" s="8"/>
    </row>
    <row r="62" spans="2:4" ht="12.75">
      <c r="B62" s="8"/>
      <c r="C62" s="8"/>
      <c r="D62" s="8"/>
    </row>
    <row r="63" spans="2:4" ht="12.75">
      <c r="B63" s="8"/>
      <c r="C63" s="8"/>
      <c r="D63" s="8"/>
    </row>
    <row r="64" spans="2:4" ht="12.75">
      <c r="B64" s="8"/>
      <c r="C64" s="8"/>
      <c r="D64" s="8"/>
    </row>
    <row r="65" spans="2:4" ht="12.75">
      <c r="B65" s="8"/>
      <c r="C65" s="8"/>
      <c r="D65" s="8"/>
    </row>
    <row r="66" spans="2:4" ht="12.75">
      <c r="B66" s="8"/>
      <c r="C66" s="8"/>
      <c r="D66" s="8"/>
    </row>
    <row r="67" spans="2:4" ht="12.75">
      <c r="B67" s="8"/>
      <c r="C67" s="8"/>
      <c r="D67" s="8"/>
    </row>
    <row r="68" spans="2:4" ht="12.75">
      <c r="B68" s="8"/>
      <c r="C68" s="8"/>
      <c r="D68" s="8"/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  <row r="78" spans="2:4" ht="12.75">
      <c r="B78" s="8"/>
      <c r="C78" s="8"/>
      <c r="D78" s="8"/>
    </row>
    <row r="79" spans="2:4" ht="12.75">
      <c r="B79" s="8"/>
      <c r="C79" s="8"/>
      <c r="D79" s="8"/>
    </row>
    <row r="80" spans="2:4" ht="12.75">
      <c r="B80" s="8"/>
      <c r="C80" s="8"/>
      <c r="D80" s="8"/>
    </row>
    <row r="81" spans="2:4" ht="12.75">
      <c r="B81" s="8"/>
      <c r="C81" s="8"/>
      <c r="D81" s="8"/>
    </row>
    <row r="82" spans="2:4" ht="12.75">
      <c r="B82" s="8"/>
      <c r="C82" s="8"/>
      <c r="D82" s="8"/>
    </row>
    <row r="83" spans="2:4" ht="12.75">
      <c r="B83" s="8"/>
      <c r="C83" s="8"/>
      <c r="D83" s="8"/>
    </row>
    <row r="84" spans="2:4" ht="12.75">
      <c r="B84" s="8"/>
      <c r="C84" s="8"/>
      <c r="D84" s="8"/>
    </row>
    <row r="85" spans="2:4" ht="12.75">
      <c r="B85" s="8"/>
      <c r="C85" s="8"/>
      <c r="D85" s="8"/>
    </row>
    <row r="86" spans="2:4" ht="12.75">
      <c r="B86" s="8"/>
      <c r="C86" s="8"/>
      <c r="D86" s="8"/>
    </row>
    <row r="87" spans="2:4" ht="12.75">
      <c r="B87" s="8"/>
      <c r="C87" s="8"/>
      <c r="D87" s="8"/>
    </row>
    <row r="88" spans="2:4" ht="12.75">
      <c r="B88" s="8"/>
      <c r="C88" s="8"/>
      <c r="D88" s="8"/>
    </row>
    <row r="89" spans="2:4" ht="12.75">
      <c r="B89" s="8"/>
      <c r="C89" s="8"/>
      <c r="D89" s="8"/>
    </row>
    <row r="90" spans="2:4" ht="12.75">
      <c r="B90" s="8"/>
      <c r="C90" s="8"/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</sheetData>
  <sheetProtection selectLockedCells="1" selectUnlockedCells="1"/>
  <conditionalFormatting sqref="A19:A30 E19:E30">
    <cfRule type="expression" priority="6" dxfId="0" stopIfTrue="1">
      <formula>"$D$4=""F"""</formula>
    </cfRule>
  </conditionalFormatting>
  <conditionalFormatting sqref="A35">
    <cfRule type="expression" priority="1" dxfId="0" stopIfTrue="1">
      <formula>"$D$4=""F"""</formula>
    </cfRule>
  </conditionalFormatting>
  <conditionalFormatting sqref="A31">
    <cfRule type="expression" priority="5" dxfId="0" stopIfTrue="1">
      <formula>"$D$4=""F"""</formula>
    </cfRule>
  </conditionalFormatting>
  <conditionalFormatting sqref="A32">
    <cfRule type="expression" priority="4" dxfId="0" stopIfTrue="1">
      <formula>"$D$4=""F"""</formula>
    </cfRule>
  </conditionalFormatting>
  <conditionalFormatting sqref="A33">
    <cfRule type="expression" priority="3" dxfId="0" stopIfTrue="1">
      <formula>"$D$4=""F"""</formula>
    </cfRule>
  </conditionalFormatting>
  <conditionalFormatting sqref="A34">
    <cfRule type="expression" priority="2" dxfId="0" stopIfTrue="1">
      <formula>"$D$4=""F"""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3.00390625" style="0" customWidth="1"/>
    <col min="2" max="2" width="18.421875" style="1" bestFit="1" customWidth="1"/>
    <col min="3" max="3" width="18.57421875" style="91" customWidth="1"/>
  </cols>
  <sheetData>
    <row r="1" spans="2:3" s="77" customFormat="1" ht="12.75">
      <c r="B1" s="77">
        <v>2013</v>
      </c>
      <c r="C1" s="89">
        <v>2014</v>
      </c>
    </row>
    <row r="2" spans="1:3" s="10" customFormat="1" ht="12.75">
      <c r="A2"/>
      <c r="B2" s="1"/>
      <c r="C2" s="90"/>
    </row>
    <row r="3" spans="1:3" s="10" customFormat="1" ht="12.75">
      <c r="A3" s="41" t="s">
        <v>31</v>
      </c>
      <c r="B3" s="42" t="s">
        <v>39</v>
      </c>
      <c r="C3" s="19" t="s">
        <v>66</v>
      </c>
    </row>
    <row r="4" spans="1:3" s="10" customFormat="1" ht="12.75">
      <c r="A4" s="41" t="s">
        <v>54</v>
      </c>
      <c r="B4" s="42" t="s">
        <v>36</v>
      </c>
      <c r="C4" s="19" t="s">
        <v>72</v>
      </c>
    </row>
    <row r="5" spans="1:3" s="10" customFormat="1" ht="12.75">
      <c r="A5" s="41"/>
      <c r="B5" s="42"/>
      <c r="C5" s="90"/>
    </row>
    <row r="6" spans="1:3" s="10" customFormat="1" ht="12.75">
      <c r="A6" s="41" t="s">
        <v>29</v>
      </c>
      <c r="B6" s="42" t="s">
        <v>14</v>
      </c>
      <c r="C6" s="19" t="s">
        <v>109</v>
      </c>
    </row>
    <row r="7" spans="1:3" s="10" customFormat="1" ht="12.75">
      <c r="A7" s="41" t="s">
        <v>53</v>
      </c>
      <c r="B7" s="42" t="s">
        <v>55</v>
      </c>
      <c r="C7" s="19" t="s">
        <v>25</v>
      </c>
    </row>
    <row r="8" spans="1:3" s="10" customFormat="1" ht="12.75">
      <c r="A8" s="41" t="s">
        <v>30</v>
      </c>
      <c r="B8" s="42" t="s">
        <v>27</v>
      </c>
      <c r="C8" s="19" t="s">
        <v>40</v>
      </c>
    </row>
    <row r="9" spans="1:2" ht="12.75">
      <c r="A9" s="2"/>
      <c r="B9" s="3"/>
    </row>
    <row r="10" spans="1:3" s="10" customFormat="1" ht="12.75">
      <c r="A10" s="41" t="s">
        <v>51</v>
      </c>
      <c r="B10" s="42" t="s">
        <v>38</v>
      </c>
      <c r="C10" s="90" t="s">
        <v>110</v>
      </c>
    </row>
    <row r="11" spans="1:3" ht="12.75">
      <c r="A11" s="41" t="s">
        <v>52</v>
      </c>
      <c r="B11" s="42" t="s">
        <v>13</v>
      </c>
      <c r="C11" s="91" t="s">
        <v>110</v>
      </c>
    </row>
    <row r="15" spans="1:2" ht="12.75">
      <c r="A15" s="5"/>
      <c r="B15" s="4"/>
    </row>
    <row r="16" spans="1:2" ht="12.75">
      <c r="A16" s="5"/>
      <c r="B16" s="4"/>
    </row>
    <row r="17" spans="1:2" ht="12.75">
      <c r="A17" s="5"/>
      <c r="B17" s="4"/>
    </row>
    <row r="18" spans="1:2" ht="12.75">
      <c r="A18" s="5"/>
      <c r="B18" s="4"/>
    </row>
    <row r="19" spans="1:2" ht="12.75">
      <c r="A19" s="5"/>
      <c r="B19" s="4"/>
    </row>
    <row r="20" spans="1:2" ht="12.75">
      <c r="A20" s="11"/>
      <c r="B20" s="92"/>
    </row>
    <row r="21" spans="1:2" ht="12.75">
      <c r="A21" s="5"/>
      <c r="B21" s="4"/>
    </row>
    <row r="22" spans="1:2" ht="12.75">
      <c r="A22" s="5"/>
      <c r="B22" s="4"/>
    </row>
    <row r="23" spans="1:2" ht="12.75">
      <c r="A23" s="5"/>
      <c r="B23" s="4"/>
    </row>
    <row r="24" spans="1:2" ht="12.75">
      <c r="A24" s="5"/>
      <c r="B24" s="4"/>
    </row>
    <row r="25" spans="1:2" ht="12.75">
      <c r="A25" s="5"/>
      <c r="B25" s="4"/>
    </row>
    <row r="26" spans="1:2" ht="12.75">
      <c r="A26" s="5"/>
      <c r="B26" s="4"/>
    </row>
    <row r="27" spans="1:2" ht="12.75">
      <c r="A27" s="5"/>
      <c r="B27" s="4"/>
    </row>
    <row r="28" spans="1:2" ht="12.75">
      <c r="A28" s="5"/>
      <c r="B28" s="4"/>
    </row>
    <row r="29" spans="1:2" ht="12.75">
      <c r="A29" s="5"/>
      <c r="B29" s="4"/>
    </row>
    <row r="30" spans="1:2" ht="12.75">
      <c r="A30" s="5"/>
      <c r="B30" s="4"/>
    </row>
    <row r="31" spans="1:2" ht="12.75">
      <c r="A31" s="5"/>
      <c r="B31" s="4"/>
    </row>
    <row r="32" spans="1:2" ht="12.75">
      <c r="A32" s="5"/>
      <c r="B32" s="4"/>
    </row>
    <row r="33" spans="1:2" ht="12.75">
      <c r="A33" s="5"/>
      <c r="B33" s="4"/>
    </row>
    <row r="34" spans="1:2" ht="12.75">
      <c r="A34" s="5"/>
      <c r="B34" s="4"/>
    </row>
    <row r="35" spans="1:2" ht="12.75">
      <c r="A35" s="5"/>
      <c r="B35" s="4"/>
    </row>
    <row r="36" spans="1:2" ht="12.75">
      <c r="A36" s="5"/>
      <c r="B36" s="4"/>
    </row>
    <row r="37" spans="1:2" ht="12.75">
      <c r="A37" s="5"/>
      <c r="B37" s="4"/>
    </row>
    <row r="38" spans="1:2" ht="12.75">
      <c r="A38" s="5"/>
      <c r="B38" s="4"/>
    </row>
    <row r="39" spans="1:2" ht="12.75">
      <c r="A39" s="5"/>
      <c r="B39" s="4"/>
    </row>
    <row r="40" spans="1:2" ht="12.75">
      <c r="A40" s="5"/>
      <c r="B40" s="4"/>
    </row>
    <row r="41" spans="1:2" ht="12.75">
      <c r="A41" s="5"/>
      <c r="B41" s="4"/>
    </row>
    <row r="43" spans="1:2" ht="12.75">
      <c r="A43" s="5"/>
      <c r="B43" s="4"/>
    </row>
    <row r="44" spans="1:2" ht="12.75">
      <c r="A44" s="5"/>
      <c r="B44" s="4"/>
    </row>
    <row r="45" spans="1:2" ht="12.75">
      <c r="A45" s="5"/>
      <c r="B45" s="4"/>
    </row>
    <row r="46" spans="1:2" ht="12.75">
      <c r="A46" s="5"/>
      <c r="B46" s="4"/>
    </row>
    <row r="48" spans="1:2" ht="12.75">
      <c r="A48" s="5"/>
      <c r="B48" s="4"/>
    </row>
    <row r="49" spans="1:2" ht="12.75">
      <c r="A49" s="5"/>
      <c r="B49" s="4"/>
    </row>
    <row r="50" spans="1:2" ht="12.75">
      <c r="A50" s="5"/>
      <c r="B50" s="4"/>
    </row>
    <row r="51" spans="1:2" ht="12.75">
      <c r="A51" s="5"/>
      <c r="B51" s="4"/>
    </row>
    <row r="52" spans="1:2" ht="12.75">
      <c r="A52" s="5"/>
      <c r="B52" s="4"/>
    </row>
    <row r="53" spans="1:2" ht="12.75">
      <c r="A53" s="5"/>
      <c r="B53" s="4"/>
    </row>
    <row r="54" spans="1:2" ht="12.75">
      <c r="A54" s="11"/>
      <c r="B54" s="92"/>
    </row>
    <row r="55" spans="1:2" ht="12.75">
      <c r="A55" s="5"/>
      <c r="B55" s="4"/>
    </row>
    <row r="56" spans="1:2" ht="12.75">
      <c r="A56" s="5"/>
      <c r="B56" s="4"/>
    </row>
    <row r="57" spans="1:2" ht="12.75">
      <c r="A57" s="5"/>
      <c r="B57" s="4"/>
    </row>
    <row r="58" spans="1:2" ht="12.75">
      <c r="A58" s="5"/>
      <c r="B58" s="4"/>
    </row>
    <row r="59" spans="1:2" ht="12.75">
      <c r="A59" s="5"/>
      <c r="B59" s="4"/>
    </row>
    <row r="60" spans="1:2" ht="12.75">
      <c r="A60" s="5"/>
      <c r="B60" s="4"/>
    </row>
    <row r="61" spans="1:2" ht="12.75">
      <c r="A61" s="5"/>
      <c r="B61" s="4"/>
    </row>
  </sheetData>
  <sheetProtection selectLockedCells="1" selectUnlockedCells="1"/>
  <conditionalFormatting sqref="C8">
    <cfRule type="expression" priority="1" dxfId="0" stopIfTrue="1">
      <formula>"$D$4=""F"""</formula>
    </cfRule>
  </conditionalFormatting>
  <conditionalFormatting sqref="C3">
    <cfRule type="expression" priority="5" dxfId="0" stopIfTrue="1">
      <formula>"$D$4=""F"""</formula>
    </cfRule>
  </conditionalFormatting>
  <conditionalFormatting sqref="C4">
    <cfRule type="expression" priority="4" dxfId="0" stopIfTrue="1">
      <formula>"$D$4=""F"""</formula>
    </cfRule>
  </conditionalFormatting>
  <conditionalFormatting sqref="C6">
    <cfRule type="expression" priority="3" dxfId="0" stopIfTrue="1">
      <formula>"$D$4=""F"""</formula>
    </cfRule>
  </conditionalFormatting>
  <conditionalFormatting sqref="C7">
    <cfRule type="expression" priority="2" dxfId="0" stopIfTrue="1">
      <formula>"$D$4=""F"""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="115" zoomScaleNormal="115" zoomScalePageLayoutView="0" workbookViewId="0" topLeftCell="A1">
      <selection activeCell="F8" sqref="F8"/>
    </sheetView>
  </sheetViews>
  <sheetFormatPr defaultColWidth="9.140625" defaultRowHeight="12.75"/>
  <cols>
    <col min="1" max="1" width="13.28125" style="0" customWidth="1"/>
    <col min="2" max="2" width="22.00390625" style="0" customWidth="1"/>
    <col min="3" max="3" width="18.28125" style="0" customWidth="1"/>
  </cols>
  <sheetData>
    <row r="2" ht="12.75">
      <c r="B2" s="85" t="s">
        <v>111</v>
      </c>
    </row>
    <row r="3" spans="1:3" ht="12.75">
      <c r="A3" s="86"/>
      <c r="B3" s="86"/>
      <c r="C3" s="86"/>
    </row>
    <row r="4" spans="1:3" ht="12.75">
      <c r="A4" s="86"/>
      <c r="B4" s="86"/>
      <c r="C4" s="86"/>
    </row>
    <row r="5" spans="1:3" ht="12.75">
      <c r="A5" s="86" t="s">
        <v>112</v>
      </c>
      <c r="B5" s="87" t="s">
        <v>66</v>
      </c>
      <c r="C5" s="21" t="s">
        <v>116</v>
      </c>
    </row>
    <row r="6" spans="1:3" ht="12.75">
      <c r="A6" s="86" t="s">
        <v>113</v>
      </c>
      <c r="B6" s="87" t="s">
        <v>72</v>
      </c>
      <c r="C6" s="86" t="s">
        <v>117</v>
      </c>
    </row>
    <row r="7" spans="1:3" ht="12.75">
      <c r="A7" s="86"/>
      <c r="B7" s="86"/>
      <c r="C7" s="86"/>
    </row>
    <row r="8" spans="1:3" ht="12.75">
      <c r="A8" s="86" t="s">
        <v>114</v>
      </c>
      <c r="B8" s="87" t="s">
        <v>109</v>
      </c>
      <c r="C8" s="21" t="s">
        <v>118</v>
      </c>
    </row>
    <row r="9" spans="1:3" ht="12.75">
      <c r="A9" s="86" t="s">
        <v>115</v>
      </c>
      <c r="B9" s="86" t="s">
        <v>55</v>
      </c>
      <c r="C9" s="88" t="s">
        <v>119</v>
      </c>
    </row>
  </sheetData>
  <sheetProtection/>
  <conditionalFormatting sqref="C8">
    <cfRule type="expression" priority="1" dxfId="0" stopIfTrue="1">
      <formula>"$D$4=""F"""</formula>
    </cfRule>
  </conditionalFormatting>
  <conditionalFormatting sqref="B5">
    <cfRule type="expression" priority="5" dxfId="0" stopIfTrue="1">
      <formula>"$D$4=""F"""</formula>
    </cfRule>
  </conditionalFormatting>
  <conditionalFormatting sqref="C5">
    <cfRule type="expression" priority="4" dxfId="0" stopIfTrue="1">
      <formula>"$D$4=""F"""</formula>
    </cfRule>
  </conditionalFormatting>
  <conditionalFormatting sqref="B6">
    <cfRule type="expression" priority="3" dxfId="0" stopIfTrue="1">
      <formula>"$D$4=""F"""</formula>
    </cfRule>
  </conditionalFormatting>
  <conditionalFormatting sqref="B8">
    <cfRule type="expression" priority="2" dxfId="0" stopIfTrue="1">
      <formula>"$D$4=""F"""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BigTed</dc:creator>
  <cp:keywords/>
  <dc:description/>
  <cp:lastModifiedBy>BigTed</cp:lastModifiedBy>
  <dcterms:created xsi:type="dcterms:W3CDTF">2012-03-17T19:17:31Z</dcterms:created>
  <dcterms:modified xsi:type="dcterms:W3CDTF">2014-04-26T17:28:51Z</dcterms:modified>
  <cp:category/>
  <cp:version/>
  <cp:contentType/>
  <cp:contentStatus/>
</cp:coreProperties>
</file>